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5DDE90C-19A6-4E9E-8627-A0010D67EB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2" l="1"/>
  <c r="N21" i="2"/>
  <c r="M21" i="2"/>
  <c r="L21" i="2"/>
  <c r="K21" i="2"/>
  <c r="AS18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I24" i="2" s="1"/>
  <c r="H18" i="2"/>
  <c r="H22" i="2" s="1"/>
  <c r="G18" i="2"/>
  <c r="F18" i="2"/>
  <c r="F22" i="2" s="1"/>
  <c r="E18" i="2"/>
  <c r="E22" i="2" s="1"/>
  <c r="M22" i="2" l="1"/>
  <c r="AR18" i="2"/>
  <c r="G22" i="2"/>
  <c r="J18" i="2"/>
  <c r="J22" i="2"/>
  <c r="O22" i="2"/>
  <c r="E24" i="2"/>
  <c r="O24" i="2" s="1"/>
  <c r="K23" i="2"/>
  <c r="K24" i="2" s="1"/>
  <c r="J24" i="2" s="1"/>
  <c r="F23" i="2"/>
  <c r="L23" i="2" s="1"/>
  <c r="H23" i="2"/>
  <c r="H24" i="2" s="1"/>
  <c r="O23" i="2"/>
  <c r="M23" i="2"/>
  <c r="AF18" i="2"/>
  <c r="G24" i="2" l="1"/>
  <c r="N22" i="2"/>
  <c r="L22" i="2"/>
  <c r="J23" i="2"/>
  <c r="M24" i="2"/>
  <c r="N23" i="2"/>
  <c r="F24" i="2"/>
  <c r="N24" i="1"/>
  <c r="AI20" i="1"/>
  <c r="AH20" i="1"/>
  <c r="AG20" i="1"/>
  <c r="AF20" i="1"/>
  <c r="AE20" i="1"/>
  <c r="AD20" i="1"/>
  <c r="AA20" i="1"/>
  <c r="Z20" i="1"/>
  <c r="Y20" i="1"/>
  <c r="X20" i="1"/>
  <c r="W20" i="1"/>
  <c r="T20" i="1"/>
  <c r="S20" i="1"/>
  <c r="R20" i="1"/>
  <c r="Q20" i="1"/>
  <c r="P20" i="1"/>
  <c r="M20" i="1"/>
  <c r="L20" i="1"/>
  <c r="K20" i="1"/>
  <c r="J20" i="1"/>
  <c r="I20" i="1"/>
  <c r="I24" i="1" s="1"/>
  <c r="I27" i="1" s="1"/>
  <c r="H20" i="1"/>
  <c r="H24" i="1" s="1"/>
  <c r="G20" i="1"/>
  <c r="G24" i="1" s="1"/>
  <c r="G27" i="1" s="1"/>
  <c r="F20" i="1"/>
  <c r="F24" i="1" s="1"/>
  <c r="E20" i="1"/>
  <c r="E24" i="1" s="1"/>
  <c r="E27" i="1" s="1"/>
  <c r="L24" i="2" l="1"/>
  <c r="N24" i="2"/>
  <c r="M27" i="1"/>
  <c r="K24" i="1"/>
  <c r="F27" i="1"/>
  <c r="K27" i="1" s="1"/>
  <c r="H27" i="1"/>
  <c r="L27" i="1" s="1"/>
  <c r="L24" i="1"/>
  <c r="M24" i="1"/>
  <c r="D21" i="1"/>
</calcChain>
</file>

<file path=xl/sharedStrings.xml><?xml version="1.0" encoding="utf-8"?>
<sst xmlns="http://schemas.openxmlformats.org/spreadsheetml/2006/main" count="221" uniqueCount="78">
  <si>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</si>
  <si>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</si>
  <si>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</si>
  <si>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</si>
  <si>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</si>
  <si>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</si>
  <si>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</si>
  <si>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</si>
  <si>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</si>
  <si>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</si>
  <si>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</si>
  <si>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</si>
  <si>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</si>
  <si>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</si>
  <si>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</si>
  <si>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</si>
  <si>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</si>
  <si>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</si>
  <si>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</si>
  <si>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</si>
  <si>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</si>
  <si>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</si>
  <si>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</si>
  <si>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</si>
  <si>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</si>
  <si>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</si>
  <si>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</si>
  <si>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</si>
  <si>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</si>
  <si>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</si>
  <si>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</si>
  <si>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</si>
  <si>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</si>
  <si>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Akseli Saukkola</t>
  </si>
  <si>
    <t>9.</t>
  </si>
  <si>
    <t>Kiri</t>
  </si>
  <si>
    <t>22.07. 2010  JoMa - Kiri  0-2  (1-9, 1-2)</t>
  </si>
  <si>
    <t xml:space="preserve">  19 v   6 kk   4 pv</t>
  </si>
  <si>
    <t>suomensarja</t>
  </si>
  <si>
    <t>Valo</t>
  </si>
  <si>
    <t>5.</t>
  </si>
  <si>
    <t>Seurat</t>
  </si>
  <si>
    <t>Kiri  = Jyväskylän Kiri  (1930), kasvattajaseura</t>
  </si>
  <si>
    <t>18.1.1991   Jyväskylä</t>
  </si>
  <si>
    <t>2.</t>
  </si>
  <si>
    <t>Lohi</t>
  </si>
  <si>
    <t>1.</t>
  </si>
  <si>
    <t>6.</t>
  </si>
  <si>
    <t>12.</t>
  </si>
  <si>
    <t>ykköspesis</t>
  </si>
  <si>
    <t>YKKÖSPESIS</t>
  </si>
  <si>
    <t xml:space="preserve"> Arvo-ottelut</t>
  </si>
  <si>
    <t>Mitalit</t>
  </si>
  <si>
    <t>hSM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</si>
  <si>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</si>
  <si>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</si>
  <si>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</si>
  <si>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</si>
  <si>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</si>
  <si>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</si>
  <si>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</si>
  <si>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</si>
  <si>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</si>
  <si>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</si>
  <si>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</si>
  <si>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Lohi = Jyväskylän Lohi  (1924)</t>
  </si>
  <si>
    <t>Valo = Jyväskylän Valo  (1949)</t>
  </si>
  <si>
    <t>7.</t>
  </si>
  <si>
    <t>4.</t>
  </si>
  <si>
    <t>10.</t>
  </si>
  <si>
    <t>LieKi</t>
  </si>
  <si>
    <t>ENSIMMÄISET RUNKOSARJASSA</t>
  </si>
  <si>
    <t>Kiri 2020 = Jyväskylän Kiri 2020  (2020)</t>
  </si>
  <si>
    <t>Kiri 2020</t>
  </si>
  <si>
    <t>Kiri  = Jyväskylän Kiri  (1930),  kasvattajaseura</t>
  </si>
  <si>
    <t>Kiri  2020</t>
  </si>
  <si>
    <t>Kiri Jun</t>
  </si>
  <si>
    <t>Kiri Jun = Jyväskylän Kiri&amp;Kirittäret Juniorit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</si>
</sst>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5" borderId="4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1" xfId="0" applyFont="1" applyFill="1" applyBorder="1"/>
    <xf numFmtId="0" fontId="2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4" customWidth="1"/>
    <col min="3" max="3" width="6.7109375" style="63" customWidth="1"/>
    <col min="4" max="4" width="10.5703125" style="64" customWidth="1"/>
    <col min="5" max="12" width="5.7109375" style="63" customWidth="1"/>
    <col min="13" max="13" width="6" style="63" customWidth="1"/>
    <col min="14" max="14" width="9" style="63" customWidth="1"/>
    <col min="15" max="15" width="0.7109375" style="41" customWidth="1"/>
    <col min="16" max="20" width="5.7109375" style="63" customWidth="1"/>
    <col min="21" max="21" width="8.7109375" style="63" customWidth="1"/>
    <col min="22" max="22" width="0.7109375" style="41" customWidth="1"/>
    <col min="23" max="27" width="5.7109375" style="63" customWidth="1"/>
    <col min="28" max="28" width="8.7109375" style="63" customWidth="1"/>
    <col min="29" max="29" width="0.7109375" style="41" customWidth="1"/>
    <col min="30" max="35" width="5.7109375" style="63" customWidth="1"/>
    <col min="36" max="36" width="37.42578125" style="1" customWidth="1"/>
    <col min="37" max="16384" width="9.140625" style="7"/>
  </cols>
  <sheetData>
    <row r="1" spans="1:36" ht="19.5" customHeight="1" x14ac:dyDescent="0.25">
      <c r="A1" s="1"/>
      <c r="B1" s="2" t="s">
        <v>33</v>
      </c>
      <c r="C1" s="3"/>
      <c r="D1" s="4"/>
      <c r="E1" s="5" t="s">
        <v>43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18"/>
      <c r="W2" s="21" t="s">
        <v>16</v>
      </c>
      <c r="X2" s="13"/>
      <c r="Y2" s="13"/>
      <c r="Z2" s="13"/>
      <c r="AA2" s="13"/>
      <c r="AB2" s="14"/>
      <c r="AC2" s="18"/>
      <c r="AD2" s="21" t="s">
        <v>51</v>
      </c>
      <c r="AE2" s="13"/>
      <c r="AF2" s="13"/>
      <c r="AG2" s="19"/>
      <c r="AH2" s="13" t="s">
        <v>52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5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5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5"/>
      <c r="AD3" s="17" t="s">
        <v>23</v>
      </c>
      <c r="AE3" s="17" t="s">
        <v>24</v>
      </c>
      <c r="AF3" s="14" t="s">
        <v>53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">
      <c r="A4" s="8"/>
      <c r="B4" s="23">
        <v>2010</v>
      </c>
      <c r="C4" s="24" t="s">
        <v>40</v>
      </c>
      <c r="D4" s="26" t="s">
        <v>39</v>
      </c>
      <c r="E4" s="23"/>
      <c r="F4" s="27" t="s">
        <v>38</v>
      </c>
      <c r="G4" s="23"/>
      <c r="H4" s="23"/>
      <c r="I4" s="23"/>
      <c r="J4" s="24"/>
      <c r="K4" s="24"/>
      <c r="L4" s="24"/>
      <c r="M4" s="24"/>
      <c r="N4" s="24"/>
      <c r="O4" s="25"/>
      <c r="P4" s="29"/>
      <c r="Q4" s="30"/>
      <c r="R4" s="31"/>
      <c r="S4" s="30"/>
      <c r="T4" s="30"/>
      <c r="U4" s="30"/>
      <c r="V4" s="25"/>
      <c r="W4" s="32"/>
      <c r="X4" s="32"/>
      <c r="Y4" s="32"/>
      <c r="Z4" s="32"/>
      <c r="AA4" s="32"/>
      <c r="AB4" s="32"/>
      <c r="AC4" s="25"/>
      <c r="AD4" s="30"/>
      <c r="AE4" s="29"/>
      <c r="AF4" s="33"/>
      <c r="AG4" s="31"/>
      <c r="AH4" s="34"/>
      <c r="AI4" s="30"/>
      <c r="AJ4" s="8"/>
    </row>
    <row r="5" spans="1:36" s="22" customFormat="1" ht="15" customHeight="1" x14ac:dyDescent="0.2">
      <c r="A5" s="8"/>
      <c r="B5" s="30">
        <v>2010</v>
      </c>
      <c r="C5" s="31" t="s">
        <v>34</v>
      </c>
      <c r="D5" s="33" t="s">
        <v>35</v>
      </c>
      <c r="E5" s="30">
        <v>2</v>
      </c>
      <c r="F5" s="30">
        <v>0</v>
      </c>
      <c r="G5" s="30">
        <v>0</v>
      </c>
      <c r="H5" s="30">
        <v>0</v>
      </c>
      <c r="I5" s="30">
        <v>2</v>
      </c>
      <c r="J5" s="31">
        <v>0</v>
      </c>
      <c r="K5" s="31">
        <v>1</v>
      </c>
      <c r="L5" s="31">
        <v>1</v>
      </c>
      <c r="M5" s="31">
        <v>0</v>
      </c>
      <c r="N5" s="28">
        <v>0.5</v>
      </c>
      <c r="O5" s="25"/>
      <c r="P5" s="29"/>
      <c r="Q5" s="30"/>
      <c r="R5" s="31"/>
      <c r="S5" s="30"/>
      <c r="T5" s="30"/>
      <c r="U5" s="30"/>
      <c r="V5" s="25"/>
      <c r="W5" s="32"/>
      <c r="X5" s="32"/>
      <c r="Y5" s="32"/>
      <c r="Z5" s="32"/>
      <c r="AA5" s="32"/>
      <c r="AB5" s="32"/>
      <c r="AC5" s="25"/>
      <c r="AD5" s="30"/>
      <c r="AE5" s="29"/>
      <c r="AF5" s="33"/>
      <c r="AG5" s="31"/>
      <c r="AH5" s="34"/>
      <c r="AI5" s="30"/>
      <c r="AJ5" s="8"/>
    </row>
    <row r="6" spans="1:36" ht="15" customHeight="1" x14ac:dyDescent="0.2">
      <c r="A6" s="1"/>
      <c r="B6" s="23">
        <v>2011</v>
      </c>
      <c r="C6" s="24" t="s">
        <v>44</v>
      </c>
      <c r="D6" s="65" t="s">
        <v>45</v>
      </c>
      <c r="E6" s="23"/>
      <c r="F6" s="27" t="s">
        <v>38</v>
      </c>
      <c r="G6" s="23"/>
      <c r="H6" s="23"/>
      <c r="I6" s="23"/>
      <c r="J6" s="24"/>
      <c r="K6" s="24"/>
      <c r="L6" s="24"/>
      <c r="M6" s="24"/>
      <c r="N6" s="66"/>
      <c r="O6" s="25"/>
      <c r="P6" s="29"/>
      <c r="Q6" s="30"/>
      <c r="R6" s="31"/>
      <c r="S6" s="30"/>
      <c r="T6" s="30"/>
      <c r="U6" s="30"/>
      <c r="V6" s="25"/>
      <c r="W6" s="32"/>
      <c r="X6" s="32"/>
      <c r="Y6" s="32"/>
      <c r="Z6" s="32"/>
      <c r="AA6" s="32"/>
      <c r="AB6" s="32"/>
      <c r="AC6" s="25"/>
      <c r="AD6" s="30"/>
      <c r="AE6" s="29"/>
      <c r="AF6" s="33"/>
      <c r="AG6" s="31"/>
      <c r="AH6" s="34"/>
      <c r="AI6" s="30"/>
      <c r="AJ6" s="8"/>
    </row>
    <row r="7" spans="1:36" ht="15" customHeight="1" x14ac:dyDescent="0.2">
      <c r="A7" s="1"/>
      <c r="B7" s="23">
        <v>2012</v>
      </c>
      <c r="C7" s="24" t="s">
        <v>46</v>
      </c>
      <c r="D7" s="65" t="s">
        <v>45</v>
      </c>
      <c r="E7" s="23"/>
      <c r="F7" s="27" t="s">
        <v>38</v>
      </c>
      <c r="G7" s="23"/>
      <c r="H7" s="23"/>
      <c r="I7" s="23"/>
      <c r="J7" s="24"/>
      <c r="K7" s="24"/>
      <c r="L7" s="24"/>
      <c r="M7" s="24"/>
      <c r="N7" s="66"/>
      <c r="O7" s="25"/>
      <c r="P7" s="29"/>
      <c r="Q7" s="30"/>
      <c r="R7" s="31"/>
      <c r="S7" s="30"/>
      <c r="T7" s="30"/>
      <c r="U7" s="30"/>
      <c r="V7" s="25"/>
      <c r="W7" s="32"/>
      <c r="X7" s="32"/>
      <c r="Y7" s="32"/>
      <c r="Z7" s="32"/>
      <c r="AA7" s="32"/>
      <c r="AB7" s="32"/>
      <c r="AC7" s="25"/>
      <c r="AD7" s="30"/>
      <c r="AE7" s="29"/>
      <c r="AF7" s="33"/>
      <c r="AG7" s="31"/>
      <c r="AH7" s="34"/>
      <c r="AI7" s="30"/>
      <c r="AJ7" s="8"/>
    </row>
    <row r="8" spans="1:36" ht="15" customHeight="1" x14ac:dyDescent="0.2">
      <c r="A8" s="1"/>
      <c r="B8" s="23">
        <v>2013</v>
      </c>
      <c r="C8" s="24" t="s">
        <v>46</v>
      </c>
      <c r="D8" s="65" t="s">
        <v>45</v>
      </c>
      <c r="E8" s="23"/>
      <c r="F8" s="27" t="s">
        <v>38</v>
      </c>
      <c r="G8" s="23"/>
      <c r="H8" s="23"/>
      <c r="I8" s="23"/>
      <c r="J8" s="24"/>
      <c r="K8" s="24"/>
      <c r="L8" s="24"/>
      <c r="M8" s="24"/>
      <c r="N8" s="66"/>
      <c r="O8" s="25"/>
      <c r="P8" s="29"/>
      <c r="Q8" s="30"/>
      <c r="R8" s="31"/>
      <c r="S8" s="30"/>
      <c r="T8" s="30"/>
      <c r="U8" s="30"/>
      <c r="V8" s="25"/>
      <c r="W8" s="32"/>
      <c r="X8" s="32"/>
      <c r="Y8" s="32"/>
      <c r="Z8" s="32"/>
      <c r="AA8" s="32"/>
      <c r="AB8" s="32"/>
      <c r="AC8" s="25"/>
      <c r="AD8" s="30"/>
      <c r="AE8" s="29"/>
      <c r="AF8" s="33"/>
      <c r="AG8" s="31"/>
      <c r="AH8" s="34"/>
      <c r="AI8" s="30"/>
      <c r="AJ8" s="8"/>
    </row>
    <row r="9" spans="1:36" ht="15" customHeight="1" x14ac:dyDescent="0.2">
      <c r="A9" s="1"/>
      <c r="B9" s="23">
        <v>2014</v>
      </c>
      <c r="C9" s="24" t="s">
        <v>47</v>
      </c>
      <c r="D9" s="65" t="s">
        <v>39</v>
      </c>
      <c r="E9" s="23"/>
      <c r="F9" s="27" t="s">
        <v>38</v>
      </c>
      <c r="G9" s="23"/>
      <c r="H9" s="23"/>
      <c r="I9" s="23"/>
      <c r="J9" s="24"/>
      <c r="K9" s="24"/>
      <c r="L9" s="24"/>
      <c r="M9" s="24"/>
      <c r="N9" s="66"/>
      <c r="O9" s="25"/>
      <c r="P9" s="29"/>
      <c r="Q9" s="30"/>
      <c r="R9" s="31"/>
      <c r="S9" s="30"/>
      <c r="T9" s="30"/>
      <c r="U9" s="30"/>
      <c r="V9" s="25"/>
      <c r="W9" s="32"/>
      <c r="X9" s="32"/>
      <c r="Y9" s="32"/>
      <c r="Z9" s="32"/>
      <c r="AA9" s="32"/>
      <c r="AB9" s="32"/>
      <c r="AC9" s="25"/>
      <c r="AD9" s="30"/>
      <c r="AE9" s="29"/>
      <c r="AF9" s="33"/>
      <c r="AG9" s="31"/>
      <c r="AH9" s="34"/>
      <c r="AI9" s="30"/>
      <c r="AJ9" s="8"/>
    </row>
    <row r="10" spans="1:36" ht="15" customHeight="1" x14ac:dyDescent="0.2">
      <c r="A10" s="1"/>
      <c r="B10" s="23">
        <v>2015</v>
      </c>
      <c r="C10" s="24" t="s">
        <v>40</v>
      </c>
      <c r="D10" s="65" t="s">
        <v>45</v>
      </c>
      <c r="E10" s="23"/>
      <c r="F10" s="27" t="s">
        <v>38</v>
      </c>
      <c r="G10" s="23"/>
      <c r="H10" s="23"/>
      <c r="I10" s="23"/>
      <c r="J10" s="24"/>
      <c r="K10" s="24"/>
      <c r="L10" s="24"/>
      <c r="M10" s="24"/>
      <c r="N10" s="66"/>
      <c r="O10" s="25"/>
      <c r="P10" s="29"/>
      <c r="Q10" s="30"/>
      <c r="R10" s="31"/>
      <c r="S10" s="30"/>
      <c r="T10" s="30"/>
      <c r="U10" s="30"/>
      <c r="V10" s="25"/>
      <c r="W10" s="32"/>
      <c r="X10" s="32"/>
      <c r="Y10" s="32"/>
      <c r="Z10" s="32"/>
      <c r="AA10" s="32"/>
      <c r="AB10" s="32"/>
      <c r="AC10" s="25"/>
      <c r="AD10" s="30"/>
      <c r="AE10" s="29"/>
      <c r="AF10" s="33"/>
      <c r="AG10" s="31"/>
      <c r="AH10" s="34"/>
      <c r="AI10" s="30"/>
      <c r="AJ10" s="8"/>
    </row>
    <row r="11" spans="1:36" ht="15" customHeight="1" x14ac:dyDescent="0.2">
      <c r="A11" s="1"/>
      <c r="B11" s="23">
        <v>2016</v>
      </c>
      <c r="C11" s="24" t="s">
        <v>46</v>
      </c>
      <c r="D11" s="65" t="s">
        <v>45</v>
      </c>
      <c r="E11" s="23"/>
      <c r="F11" s="27" t="s">
        <v>38</v>
      </c>
      <c r="G11" s="23"/>
      <c r="H11" s="23"/>
      <c r="I11" s="23"/>
      <c r="J11" s="24"/>
      <c r="K11" s="24"/>
      <c r="L11" s="24"/>
      <c r="M11" s="24"/>
      <c r="N11" s="66"/>
      <c r="O11" s="25"/>
      <c r="P11" s="29"/>
      <c r="Q11" s="30"/>
      <c r="R11" s="31"/>
      <c r="S11" s="30"/>
      <c r="T11" s="30"/>
      <c r="U11" s="30"/>
      <c r="V11" s="25"/>
      <c r="W11" s="32"/>
      <c r="X11" s="32"/>
      <c r="Y11" s="32"/>
      <c r="Z11" s="32"/>
      <c r="AA11" s="32"/>
      <c r="AB11" s="32"/>
      <c r="AC11" s="25"/>
      <c r="AD11" s="30"/>
      <c r="AE11" s="29"/>
      <c r="AF11" s="33"/>
      <c r="AG11" s="31"/>
      <c r="AH11" s="34"/>
      <c r="AI11" s="30"/>
      <c r="AJ11" s="8"/>
    </row>
    <row r="12" spans="1:36" ht="15" customHeight="1" x14ac:dyDescent="0.2">
      <c r="A12" s="1"/>
      <c r="B12" s="67">
        <v>2017</v>
      </c>
      <c r="C12" s="67" t="s">
        <v>48</v>
      </c>
      <c r="D12" s="68" t="s">
        <v>45</v>
      </c>
      <c r="E12" s="67"/>
      <c r="F12" s="72" t="s">
        <v>49</v>
      </c>
      <c r="G12" s="71"/>
      <c r="H12" s="70"/>
      <c r="I12" s="67"/>
      <c r="J12" s="67"/>
      <c r="K12" s="67"/>
      <c r="L12" s="67"/>
      <c r="M12" s="67"/>
      <c r="N12" s="69"/>
      <c r="O12" s="25"/>
      <c r="P12" s="29"/>
      <c r="Q12" s="30"/>
      <c r="R12" s="31"/>
      <c r="S12" s="30"/>
      <c r="T12" s="30"/>
      <c r="U12" s="30"/>
      <c r="V12" s="25"/>
      <c r="W12" s="32"/>
      <c r="X12" s="32"/>
      <c r="Y12" s="32"/>
      <c r="Z12" s="32"/>
      <c r="AA12" s="32"/>
      <c r="AB12" s="32"/>
      <c r="AC12" s="25"/>
      <c r="AD12" s="30"/>
      <c r="AE12" s="29"/>
      <c r="AF12" s="33"/>
      <c r="AG12" s="31"/>
      <c r="AH12" s="34"/>
      <c r="AI12" s="30"/>
      <c r="AJ12" s="8"/>
    </row>
    <row r="13" spans="1:36" ht="15" customHeight="1" x14ac:dyDescent="0.2">
      <c r="A13" s="1"/>
      <c r="B13" s="23">
        <v>2018</v>
      </c>
      <c r="C13" s="24" t="s">
        <v>44</v>
      </c>
      <c r="D13" s="65" t="s">
        <v>45</v>
      </c>
      <c r="E13" s="23"/>
      <c r="F13" s="27" t="s">
        <v>38</v>
      </c>
      <c r="G13" s="23"/>
      <c r="H13" s="23"/>
      <c r="I13" s="23"/>
      <c r="J13" s="24"/>
      <c r="K13" s="24"/>
      <c r="L13" s="24"/>
      <c r="M13" s="24"/>
      <c r="N13" s="66"/>
      <c r="O13" s="25"/>
      <c r="P13" s="29"/>
      <c r="Q13" s="30"/>
      <c r="R13" s="31"/>
      <c r="S13" s="30"/>
      <c r="T13" s="30"/>
      <c r="U13" s="30"/>
      <c r="V13" s="25"/>
      <c r="W13" s="32"/>
      <c r="X13" s="32"/>
      <c r="Y13" s="32"/>
      <c r="Z13" s="32"/>
      <c r="AA13" s="32"/>
      <c r="AB13" s="32"/>
      <c r="AC13" s="25"/>
      <c r="AD13" s="30"/>
      <c r="AE13" s="29"/>
      <c r="AF13" s="33"/>
      <c r="AG13" s="31"/>
      <c r="AH13" s="34"/>
      <c r="AI13" s="30"/>
      <c r="AJ13" s="8"/>
    </row>
    <row r="14" spans="1:36" ht="15" customHeight="1" x14ac:dyDescent="0.2">
      <c r="A14" s="1"/>
      <c r="B14" s="67">
        <v>2018</v>
      </c>
      <c r="C14" s="70" t="s">
        <v>69</v>
      </c>
      <c r="D14" s="79" t="s">
        <v>70</v>
      </c>
      <c r="E14" s="67"/>
      <c r="F14" s="72" t="s">
        <v>49</v>
      </c>
      <c r="G14" s="71"/>
      <c r="H14" s="70"/>
      <c r="I14" s="67"/>
      <c r="J14" s="70"/>
      <c r="K14" s="70"/>
      <c r="L14" s="70"/>
      <c r="M14" s="70"/>
      <c r="N14" s="69"/>
      <c r="O14" s="25"/>
      <c r="P14" s="29"/>
      <c r="Q14" s="30"/>
      <c r="R14" s="31"/>
      <c r="S14" s="30"/>
      <c r="T14" s="30"/>
      <c r="U14" s="30"/>
      <c r="V14" s="25"/>
      <c r="W14" s="32"/>
      <c r="X14" s="32"/>
      <c r="Y14" s="32"/>
      <c r="Z14" s="32"/>
      <c r="AA14" s="32"/>
      <c r="AB14" s="32"/>
      <c r="AC14" s="25"/>
      <c r="AD14" s="30"/>
      <c r="AE14" s="29"/>
      <c r="AF14" s="33"/>
      <c r="AG14" s="31"/>
      <c r="AH14" s="34"/>
      <c r="AI14" s="30"/>
      <c r="AJ14" s="8"/>
    </row>
    <row r="15" spans="1:36" ht="15" customHeight="1" x14ac:dyDescent="0.2">
      <c r="A15" s="1"/>
      <c r="B15" s="23">
        <v>2019</v>
      </c>
      <c r="C15" s="24" t="s">
        <v>46</v>
      </c>
      <c r="D15" s="65" t="s">
        <v>45</v>
      </c>
      <c r="E15" s="23"/>
      <c r="F15" s="27" t="s">
        <v>38</v>
      </c>
      <c r="G15" s="23"/>
      <c r="H15" s="23"/>
      <c r="I15" s="23"/>
      <c r="J15" s="24"/>
      <c r="K15" s="24"/>
      <c r="L15" s="24"/>
      <c r="M15" s="24"/>
      <c r="N15" s="66"/>
      <c r="O15" s="25"/>
      <c r="P15" s="29"/>
      <c r="Q15" s="30"/>
      <c r="R15" s="31"/>
      <c r="S15" s="30"/>
      <c r="T15" s="30"/>
      <c r="U15" s="30"/>
      <c r="V15" s="25"/>
      <c r="W15" s="32"/>
      <c r="X15" s="32"/>
      <c r="Y15" s="32"/>
      <c r="Z15" s="32"/>
      <c r="AA15" s="32"/>
      <c r="AB15" s="32"/>
      <c r="AC15" s="25"/>
      <c r="AD15" s="30"/>
      <c r="AE15" s="29"/>
      <c r="AF15" s="33"/>
      <c r="AG15" s="31"/>
      <c r="AH15" s="34"/>
      <c r="AI15" s="30"/>
      <c r="AJ15" s="8"/>
    </row>
    <row r="16" spans="1:36" ht="15" customHeight="1" x14ac:dyDescent="0.2">
      <c r="A16" s="1"/>
      <c r="B16" s="30">
        <v>2020</v>
      </c>
      <c r="C16" s="31"/>
      <c r="D16" s="33"/>
      <c r="E16" s="30"/>
      <c r="F16" s="29"/>
      <c r="G16" s="30"/>
      <c r="H16" s="30"/>
      <c r="I16" s="30"/>
      <c r="J16" s="31"/>
      <c r="K16" s="31"/>
      <c r="L16" s="31"/>
      <c r="M16" s="31"/>
      <c r="N16" s="28"/>
      <c r="O16" s="25"/>
      <c r="P16" s="29"/>
      <c r="Q16" s="30"/>
      <c r="R16" s="31"/>
      <c r="S16" s="30"/>
      <c r="T16" s="30"/>
      <c r="U16" s="30"/>
      <c r="V16" s="25"/>
      <c r="W16" s="32"/>
      <c r="X16" s="32"/>
      <c r="Y16" s="32"/>
      <c r="Z16" s="32"/>
      <c r="AA16" s="32"/>
      <c r="AB16" s="32"/>
      <c r="AC16" s="25"/>
      <c r="AD16" s="30"/>
      <c r="AE16" s="29"/>
      <c r="AF16" s="33"/>
      <c r="AG16" s="31"/>
      <c r="AH16" s="34"/>
      <c r="AI16" s="30"/>
      <c r="AJ16" s="8"/>
    </row>
    <row r="17" spans="1:37" ht="15" customHeight="1" x14ac:dyDescent="0.2">
      <c r="A17" s="1"/>
      <c r="B17" s="23">
        <v>2021</v>
      </c>
      <c r="C17" s="24" t="s">
        <v>44</v>
      </c>
      <c r="D17" s="65" t="s">
        <v>75</v>
      </c>
      <c r="E17" s="23"/>
      <c r="F17" s="27" t="s">
        <v>38</v>
      </c>
      <c r="G17" s="23"/>
      <c r="H17" s="23"/>
      <c r="I17" s="23"/>
      <c r="J17" s="24"/>
      <c r="K17" s="24"/>
      <c r="L17" s="24"/>
      <c r="M17" s="24"/>
      <c r="N17" s="66"/>
      <c r="O17" s="25"/>
      <c r="P17" s="29"/>
      <c r="Q17" s="30"/>
      <c r="R17" s="31"/>
      <c r="S17" s="30"/>
      <c r="T17" s="30"/>
      <c r="U17" s="30"/>
      <c r="V17" s="25"/>
      <c r="W17" s="32"/>
      <c r="X17" s="32"/>
      <c r="Y17" s="32"/>
      <c r="Z17" s="32"/>
      <c r="AA17" s="32"/>
      <c r="AB17" s="32"/>
      <c r="AC17" s="25"/>
      <c r="AD17" s="30"/>
      <c r="AE17" s="29"/>
      <c r="AF17" s="33"/>
      <c r="AG17" s="31"/>
      <c r="AH17" s="34"/>
      <c r="AI17" s="30"/>
      <c r="AJ17" s="8"/>
    </row>
    <row r="18" spans="1:37" ht="15" customHeight="1" x14ac:dyDescent="0.2">
      <c r="A18" s="1"/>
      <c r="B18" s="23">
        <v>2022</v>
      </c>
      <c r="C18" s="24" t="s">
        <v>46</v>
      </c>
      <c r="D18" s="65" t="s">
        <v>75</v>
      </c>
      <c r="E18" s="23"/>
      <c r="F18" s="27" t="s">
        <v>38</v>
      </c>
      <c r="G18" s="23"/>
      <c r="H18" s="23"/>
      <c r="I18" s="23"/>
      <c r="J18" s="24"/>
      <c r="K18" s="24"/>
      <c r="L18" s="24"/>
      <c r="M18" s="24"/>
      <c r="N18" s="66"/>
      <c r="O18" s="25"/>
      <c r="P18" s="29"/>
      <c r="Q18" s="30"/>
      <c r="R18" s="31"/>
      <c r="S18" s="30"/>
      <c r="T18" s="30"/>
      <c r="U18" s="30"/>
      <c r="V18" s="25"/>
      <c r="W18" s="32"/>
      <c r="X18" s="32"/>
      <c r="Y18" s="32"/>
      <c r="Z18" s="32"/>
      <c r="AA18" s="32"/>
      <c r="AB18" s="32"/>
      <c r="AC18" s="25"/>
      <c r="AD18" s="30"/>
      <c r="AE18" s="29"/>
      <c r="AF18" s="33"/>
      <c r="AG18" s="31"/>
      <c r="AH18" s="34"/>
      <c r="AI18" s="30"/>
      <c r="AJ18" s="8"/>
    </row>
    <row r="19" spans="1:37" ht="15" customHeight="1" x14ac:dyDescent="0.2">
      <c r="A19" s="1"/>
      <c r="B19" s="23">
        <v>2023</v>
      </c>
      <c r="C19" s="24" t="s">
        <v>44</v>
      </c>
      <c r="D19" s="65" t="s">
        <v>76</v>
      </c>
      <c r="E19" s="23"/>
      <c r="F19" s="27" t="s">
        <v>38</v>
      </c>
      <c r="G19" s="23"/>
      <c r="H19" s="23"/>
      <c r="I19" s="23"/>
      <c r="J19" s="24"/>
      <c r="K19" s="24"/>
      <c r="L19" s="24"/>
      <c r="M19" s="24"/>
      <c r="N19" s="66"/>
      <c r="O19" s="25"/>
      <c r="P19" s="29"/>
      <c r="Q19" s="30"/>
      <c r="R19" s="31"/>
      <c r="S19" s="30"/>
      <c r="T19" s="30"/>
      <c r="U19" s="30"/>
      <c r="V19" s="25"/>
      <c r="W19" s="32"/>
      <c r="X19" s="32"/>
      <c r="Y19" s="32"/>
      <c r="Z19" s="32"/>
      <c r="AA19" s="32"/>
      <c r="AB19" s="32"/>
      <c r="AC19" s="25"/>
      <c r="AD19" s="30"/>
      <c r="AE19" s="29"/>
      <c r="AF19" s="33"/>
      <c r="AG19" s="31"/>
      <c r="AH19" s="34"/>
      <c r="AI19" s="30"/>
      <c r="AJ19" s="8"/>
    </row>
    <row r="20" spans="1:37" s="22" customFormat="1" ht="15" customHeight="1" x14ac:dyDescent="0.2">
      <c r="A20" s="1"/>
      <c r="B20" s="15" t="s">
        <v>7</v>
      </c>
      <c r="C20" s="16"/>
      <c r="D20" s="14"/>
      <c r="E20" s="17">
        <f t="shared" ref="E20:M20" si="0">SUM(E4:E19)</f>
        <v>2</v>
      </c>
      <c r="F20" s="17">
        <f t="shared" si="0"/>
        <v>0</v>
      </c>
      <c r="G20" s="17">
        <f t="shared" si="0"/>
        <v>0</v>
      </c>
      <c r="H20" s="17">
        <f t="shared" si="0"/>
        <v>0</v>
      </c>
      <c r="I20" s="17">
        <f t="shared" si="0"/>
        <v>2</v>
      </c>
      <c r="J20" s="17">
        <f t="shared" si="0"/>
        <v>0</v>
      </c>
      <c r="K20" s="17">
        <f t="shared" si="0"/>
        <v>1</v>
      </c>
      <c r="L20" s="17">
        <f t="shared" si="0"/>
        <v>1</v>
      </c>
      <c r="M20" s="17">
        <f t="shared" si="0"/>
        <v>0</v>
      </c>
      <c r="N20" s="35">
        <v>0.5</v>
      </c>
      <c r="O20" s="25"/>
      <c r="P20" s="17">
        <f>SUM(P4:P19)</f>
        <v>0</v>
      </c>
      <c r="Q20" s="17">
        <f>SUM(Q4:Q19)</f>
        <v>0</v>
      </c>
      <c r="R20" s="17">
        <f>SUM(R4:R19)</f>
        <v>0</v>
      </c>
      <c r="S20" s="17">
        <f>SUM(S4:S19)</f>
        <v>0</v>
      </c>
      <c r="T20" s="17">
        <f>SUM(T4:T19)</f>
        <v>0</v>
      </c>
      <c r="U20" s="35">
        <v>0</v>
      </c>
      <c r="V20" s="25"/>
      <c r="W20" s="17">
        <f>SUM(W4:W19)</f>
        <v>0</v>
      </c>
      <c r="X20" s="17">
        <f>SUM(X4:X19)</f>
        <v>0</v>
      </c>
      <c r="Y20" s="17">
        <f>SUM(Y4:Y19)</f>
        <v>0</v>
      </c>
      <c r="Z20" s="17">
        <f>SUM(Z4:Z19)</f>
        <v>0</v>
      </c>
      <c r="AA20" s="17">
        <f>SUM(AA4:AA19)</f>
        <v>0</v>
      </c>
      <c r="AB20" s="35">
        <v>0</v>
      </c>
      <c r="AC20" s="25"/>
      <c r="AD20" s="17">
        <f t="shared" ref="AD20:AI20" si="1">SUM(AD4:AD19)</f>
        <v>0</v>
      </c>
      <c r="AE20" s="17">
        <f t="shared" si="1"/>
        <v>0</v>
      </c>
      <c r="AF20" s="17">
        <f t="shared" si="1"/>
        <v>0</v>
      </c>
      <c r="AG20" s="17">
        <f t="shared" si="1"/>
        <v>0</v>
      </c>
      <c r="AH20" s="17">
        <f t="shared" si="1"/>
        <v>0</v>
      </c>
      <c r="AI20" s="17">
        <f t="shared" si="1"/>
        <v>0</v>
      </c>
      <c r="AJ20" s="8"/>
    </row>
    <row r="21" spans="1:37" ht="15" customHeight="1" x14ac:dyDescent="0.2">
      <c r="A21" s="8"/>
      <c r="B21" s="36" t="s">
        <v>2</v>
      </c>
      <c r="C21" s="34"/>
      <c r="D21" s="37">
        <f>SUM(F20:H20)+((I20-F20-G20)/3)+(E20/3)+(AD20*25)+(AE20*25)+(AF20*10)+(AG20*25)+(AH20*20)+(AI20*15)</f>
        <v>1.3333333333333333</v>
      </c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40"/>
      <c r="AI21" s="38"/>
      <c r="AJ21" s="8"/>
    </row>
    <row r="22" spans="1:37" s="22" customFormat="1" ht="15" customHeight="1" x14ac:dyDescent="0.25">
      <c r="A22" s="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41"/>
      <c r="P22" s="38"/>
      <c r="Q22" s="38"/>
      <c r="R22" s="38"/>
      <c r="S22" s="38"/>
      <c r="T22" s="38"/>
      <c r="U22" s="38"/>
      <c r="V22" s="41"/>
      <c r="W22" s="38"/>
      <c r="X22" s="38"/>
      <c r="Y22" s="38"/>
      <c r="Z22" s="38"/>
      <c r="AA22" s="38"/>
      <c r="AB22" s="38"/>
      <c r="AC22" s="41"/>
      <c r="AD22" s="38"/>
      <c r="AE22" s="38"/>
      <c r="AF22" s="38"/>
      <c r="AG22" s="38"/>
      <c r="AH22" s="38"/>
      <c r="AI22" s="38"/>
      <c r="AJ22" s="8"/>
    </row>
    <row r="23" spans="1:37" ht="15" customHeight="1" x14ac:dyDescent="0.25">
      <c r="A23" s="8"/>
      <c r="B23" s="21" t="s">
        <v>25</v>
      </c>
      <c r="C23" s="42"/>
      <c r="D23" s="42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38"/>
      <c r="K23" s="17" t="s">
        <v>27</v>
      </c>
      <c r="L23" s="17" t="s">
        <v>28</v>
      </c>
      <c r="M23" s="17" t="s">
        <v>29</v>
      </c>
      <c r="N23" s="17" t="s">
        <v>22</v>
      </c>
      <c r="O23" s="25"/>
      <c r="P23" s="43" t="s">
        <v>71</v>
      </c>
      <c r="Q23" s="11"/>
      <c r="R23" s="11"/>
      <c r="S23" s="11"/>
      <c r="T23" s="44"/>
      <c r="U23" s="44"/>
      <c r="V23" s="44"/>
      <c r="W23" s="44"/>
      <c r="X23" s="44"/>
      <c r="Y23" s="44"/>
      <c r="Z23" s="44"/>
      <c r="AA23" s="11"/>
      <c r="AB23" s="11"/>
      <c r="AC23" s="44"/>
      <c r="AD23" s="11"/>
      <c r="AE23" s="11"/>
      <c r="AF23" s="11"/>
      <c r="AG23" s="11"/>
      <c r="AH23" s="11"/>
      <c r="AI23" s="45"/>
      <c r="AJ23" s="8"/>
      <c r="AK23" s="38"/>
    </row>
    <row r="24" spans="1:37" ht="15" customHeight="1" x14ac:dyDescent="0.2">
      <c r="A24" s="8"/>
      <c r="B24" s="43" t="s">
        <v>13</v>
      </c>
      <c r="C24" s="11"/>
      <c r="D24" s="45"/>
      <c r="E24" s="30">
        <f>PRODUCT(E20)</f>
        <v>2</v>
      </c>
      <c r="F24" s="30">
        <f>PRODUCT(F20)</f>
        <v>0</v>
      </c>
      <c r="G24" s="30">
        <f>PRODUCT(G20)</f>
        <v>0</v>
      </c>
      <c r="H24" s="30">
        <f>PRODUCT(H20)</f>
        <v>0</v>
      </c>
      <c r="I24" s="30">
        <f>PRODUCT(I20)</f>
        <v>2</v>
      </c>
      <c r="J24" s="38"/>
      <c r="K24" s="46">
        <f>PRODUCT((F24+G24)/E24)</f>
        <v>0</v>
      </c>
      <c r="L24" s="46">
        <f>PRODUCT(H24/E24)</f>
        <v>0</v>
      </c>
      <c r="M24" s="46">
        <f>PRODUCT(I24/E24)</f>
        <v>1</v>
      </c>
      <c r="N24" s="47">
        <f>PRODUCT(N20)</f>
        <v>0.5</v>
      </c>
      <c r="O24" s="25"/>
      <c r="P24" s="93" t="s">
        <v>9</v>
      </c>
      <c r="Q24" s="106"/>
      <c r="R24" s="94" t="s">
        <v>36</v>
      </c>
      <c r="S24" s="94"/>
      <c r="T24" s="94"/>
      <c r="U24" s="94"/>
      <c r="V24" s="94"/>
      <c r="W24" s="94"/>
      <c r="X24" s="94"/>
      <c r="Y24" s="94"/>
      <c r="Z24" s="107" t="s">
        <v>11</v>
      </c>
      <c r="AA24" s="94"/>
      <c r="AB24" s="94"/>
      <c r="AC24" s="108" t="s">
        <v>37</v>
      </c>
      <c r="AD24" s="94"/>
      <c r="AE24" s="109"/>
      <c r="AF24" s="94"/>
      <c r="AG24" s="94"/>
      <c r="AH24" s="107"/>
      <c r="AI24" s="95"/>
      <c r="AJ24" s="8"/>
      <c r="AK24" s="38"/>
    </row>
    <row r="25" spans="1:37" ht="15" customHeight="1" x14ac:dyDescent="0.2">
      <c r="A25" s="8"/>
      <c r="B25" s="48" t="s">
        <v>15</v>
      </c>
      <c r="C25" s="49"/>
      <c r="D25" s="50"/>
      <c r="E25" s="30"/>
      <c r="F25" s="30"/>
      <c r="G25" s="30"/>
      <c r="H25" s="30"/>
      <c r="I25" s="30"/>
      <c r="J25" s="38"/>
      <c r="K25" s="46"/>
      <c r="L25" s="46"/>
      <c r="M25" s="46"/>
      <c r="N25" s="47"/>
      <c r="O25" s="25"/>
      <c r="P25" s="110" t="s">
        <v>54</v>
      </c>
      <c r="Q25" s="111"/>
      <c r="R25" s="111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3"/>
      <c r="AI25" s="114"/>
      <c r="AJ25" s="8"/>
      <c r="AK25" s="38"/>
    </row>
    <row r="26" spans="1:37" ht="15" customHeight="1" x14ac:dyDescent="0.2">
      <c r="A26" s="8"/>
      <c r="B26" s="51" t="s">
        <v>16</v>
      </c>
      <c r="C26" s="52"/>
      <c r="D26" s="53"/>
      <c r="E26" s="32"/>
      <c r="F26" s="32"/>
      <c r="G26" s="32"/>
      <c r="H26" s="32"/>
      <c r="I26" s="32"/>
      <c r="J26" s="38"/>
      <c r="K26" s="54"/>
      <c r="L26" s="54"/>
      <c r="M26" s="54"/>
      <c r="N26" s="55"/>
      <c r="O26" s="25"/>
      <c r="P26" s="110" t="s">
        <v>55</v>
      </c>
      <c r="Q26" s="111"/>
      <c r="R26" s="111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3"/>
      <c r="AI26" s="114"/>
      <c r="AJ26" s="8"/>
      <c r="AK26" s="38"/>
    </row>
    <row r="27" spans="1:37" ht="15" customHeight="1" x14ac:dyDescent="0.2">
      <c r="A27" s="8"/>
      <c r="B27" s="56" t="s">
        <v>26</v>
      </c>
      <c r="C27" s="57"/>
      <c r="D27" s="58"/>
      <c r="E27" s="17">
        <f>SUM(E24:E26)</f>
        <v>2</v>
      </c>
      <c r="F27" s="17">
        <f>SUM(F24:F26)</f>
        <v>0</v>
      </c>
      <c r="G27" s="17">
        <f>SUM(G24:G26)</f>
        <v>0</v>
      </c>
      <c r="H27" s="17">
        <f>SUM(H24:H26)</f>
        <v>0</v>
      </c>
      <c r="I27" s="17">
        <f>SUM(I24:I26)</f>
        <v>2</v>
      </c>
      <c r="J27" s="38"/>
      <c r="K27" s="59">
        <f>PRODUCT((F27+G27)/E27)</f>
        <v>0</v>
      </c>
      <c r="L27" s="59">
        <f>PRODUCT(H27/E27)</f>
        <v>0</v>
      </c>
      <c r="M27" s="59">
        <f>PRODUCT(I27/E27)</f>
        <v>1</v>
      </c>
      <c r="N27" s="35">
        <v>0.5</v>
      </c>
      <c r="O27" s="25"/>
      <c r="P27" s="115" t="s">
        <v>10</v>
      </c>
      <c r="Q27" s="116"/>
      <c r="R27" s="116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8"/>
      <c r="AI27" s="119"/>
      <c r="AJ27" s="8"/>
      <c r="AK27" s="38"/>
    </row>
    <row r="28" spans="1:37" ht="15" customHeight="1" x14ac:dyDescent="0.25">
      <c r="A28" s="8"/>
      <c r="B28" s="40"/>
      <c r="C28" s="40"/>
      <c r="D28" s="40"/>
      <c r="E28" s="40"/>
      <c r="F28" s="40"/>
      <c r="G28" s="40"/>
      <c r="H28" s="40"/>
      <c r="I28" s="40"/>
      <c r="J28" s="38"/>
      <c r="K28" s="40"/>
      <c r="L28" s="40"/>
      <c r="M28" s="40"/>
      <c r="N28" s="39"/>
      <c r="O28" s="25"/>
      <c r="P28" s="38"/>
      <c r="Q28" s="38"/>
      <c r="R28" s="38"/>
      <c r="S28" s="38"/>
      <c r="T28" s="25"/>
      <c r="U28" s="25"/>
      <c r="V28" s="25"/>
      <c r="W28" s="25"/>
      <c r="X28" s="60"/>
      <c r="Y28" s="38"/>
      <c r="Z28" s="38"/>
      <c r="AA28" s="38"/>
      <c r="AB28" s="38"/>
      <c r="AC28" s="25"/>
      <c r="AD28" s="38"/>
      <c r="AE28" s="38"/>
      <c r="AF28" s="38"/>
      <c r="AG28" s="38"/>
      <c r="AH28" s="38"/>
      <c r="AI28" s="38"/>
      <c r="AJ28" s="8"/>
      <c r="AK28" s="25"/>
    </row>
    <row r="29" spans="1:37" ht="15" customHeight="1" x14ac:dyDescent="0.25">
      <c r="A29" s="8"/>
      <c r="B29" s="61" t="s">
        <v>41</v>
      </c>
      <c r="C29" s="38"/>
      <c r="D29" s="61" t="s">
        <v>42</v>
      </c>
      <c r="E29" s="38"/>
      <c r="F29" s="38"/>
      <c r="G29" s="38"/>
      <c r="H29" s="25"/>
      <c r="I29" s="38"/>
      <c r="J29" s="38"/>
      <c r="K29" s="38"/>
      <c r="L29" s="38"/>
      <c r="M29" s="38"/>
      <c r="N29" s="39"/>
      <c r="O29" s="25"/>
      <c r="P29" s="38"/>
      <c r="Q29" s="38"/>
      <c r="R29" s="38"/>
      <c r="S29" s="38"/>
      <c r="T29" s="25"/>
      <c r="U29" s="25"/>
      <c r="V29" s="25"/>
      <c r="W29" s="25"/>
      <c r="X29" s="60"/>
      <c r="Y29" s="38"/>
      <c r="Z29" s="38"/>
      <c r="AA29" s="38"/>
      <c r="AB29" s="38"/>
      <c r="AC29" s="25"/>
      <c r="AD29" s="38"/>
      <c r="AE29" s="38"/>
      <c r="AF29" s="38"/>
      <c r="AG29" s="38"/>
      <c r="AH29" s="38"/>
      <c r="AI29" s="38"/>
      <c r="AJ29" s="8"/>
    </row>
    <row r="30" spans="1:37" ht="15" customHeight="1" x14ac:dyDescent="0.25">
      <c r="A30" s="8"/>
      <c r="B30" s="38"/>
      <c r="C30" s="38"/>
      <c r="D30" s="61" t="s">
        <v>66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5"/>
      <c r="P30" s="38"/>
      <c r="Q30" s="38"/>
      <c r="R30" s="38"/>
      <c r="S30" s="38"/>
      <c r="T30" s="25"/>
      <c r="U30" s="25"/>
      <c r="V30" s="25"/>
      <c r="W30" s="25"/>
      <c r="X30" s="60"/>
      <c r="Y30" s="38"/>
      <c r="Z30" s="38"/>
      <c r="AA30" s="38"/>
      <c r="AB30" s="38"/>
      <c r="AC30" s="25"/>
      <c r="AD30" s="38"/>
      <c r="AE30" s="38"/>
      <c r="AF30" s="38"/>
      <c r="AG30" s="38"/>
      <c r="AH30" s="38"/>
      <c r="AI30" s="38"/>
      <c r="AJ30" s="8"/>
    </row>
    <row r="31" spans="1:37" ht="15" customHeight="1" x14ac:dyDescent="0.25">
      <c r="A31" s="8"/>
      <c r="B31" s="38"/>
      <c r="C31" s="38"/>
      <c r="D31" s="61" t="s">
        <v>65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5"/>
      <c r="P31" s="38"/>
      <c r="Q31" s="38"/>
      <c r="R31" s="38"/>
      <c r="S31" s="38"/>
      <c r="T31" s="25"/>
      <c r="U31" s="25"/>
      <c r="V31" s="25"/>
      <c r="W31" s="25"/>
      <c r="X31" s="60"/>
      <c r="Y31" s="38"/>
      <c r="Z31" s="38"/>
      <c r="AA31" s="38"/>
      <c r="AB31" s="38"/>
      <c r="AC31" s="25"/>
      <c r="AD31" s="38"/>
      <c r="AE31" s="38"/>
      <c r="AF31" s="38"/>
      <c r="AG31" s="38"/>
      <c r="AH31" s="38"/>
      <c r="AI31" s="38"/>
      <c r="AJ31" s="8"/>
    </row>
    <row r="32" spans="1:37" ht="15" customHeight="1" x14ac:dyDescent="0.25">
      <c r="A32" s="8"/>
      <c r="B32" s="38"/>
      <c r="C32" s="38"/>
      <c r="D32" s="38" t="s">
        <v>72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5"/>
      <c r="P32" s="38"/>
      <c r="Q32" s="38"/>
      <c r="R32" s="38"/>
      <c r="S32" s="38"/>
      <c r="T32" s="25"/>
      <c r="U32" s="25"/>
      <c r="V32" s="25"/>
      <c r="W32" s="25"/>
      <c r="X32" s="60"/>
      <c r="Y32" s="38"/>
      <c r="Z32" s="38"/>
      <c r="AA32" s="38"/>
      <c r="AB32" s="38"/>
      <c r="AC32" s="25"/>
      <c r="AD32" s="38"/>
      <c r="AE32" s="38"/>
      <c r="AF32" s="38"/>
      <c r="AG32" s="38"/>
      <c r="AH32" s="38"/>
      <c r="AI32" s="38"/>
    </row>
    <row r="33" spans="1:36" ht="15" customHeight="1" x14ac:dyDescent="0.25">
      <c r="A33" s="8"/>
      <c r="B33" s="38"/>
      <c r="C33" s="38"/>
      <c r="D33" s="61" t="s">
        <v>77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5"/>
      <c r="P33" s="38"/>
      <c r="Q33" s="38"/>
      <c r="R33" s="38"/>
      <c r="S33" s="38"/>
      <c r="T33" s="25"/>
      <c r="U33" s="25"/>
      <c r="V33" s="25"/>
      <c r="W33" s="25"/>
      <c r="X33" s="60"/>
      <c r="Y33" s="38"/>
      <c r="Z33" s="38"/>
      <c r="AA33" s="38"/>
      <c r="AB33" s="38"/>
      <c r="AC33" s="25"/>
      <c r="AD33" s="38"/>
      <c r="AE33" s="38"/>
      <c r="AF33" s="38"/>
      <c r="AG33" s="38"/>
      <c r="AH33" s="38"/>
      <c r="AI33" s="38"/>
      <c r="AJ33" s="8"/>
    </row>
    <row r="34" spans="1:36" ht="15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5"/>
      <c r="P34" s="38"/>
      <c r="Q34" s="38"/>
      <c r="R34" s="38"/>
      <c r="S34" s="38"/>
      <c r="T34" s="25"/>
      <c r="U34" s="25"/>
      <c r="V34" s="25"/>
      <c r="W34" s="25"/>
      <c r="X34" s="60"/>
      <c r="Y34" s="38"/>
      <c r="Z34" s="38"/>
      <c r="AA34" s="38"/>
      <c r="AB34" s="38"/>
      <c r="AC34" s="25"/>
      <c r="AD34" s="38"/>
      <c r="AE34" s="38"/>
      <c r="AF34" s="38"/>
      <c r="AG34" s="38"/>
      <c r="AH34" s="38"/>
      <c r="AI34" s="38"/>
    </row>
    <row r="35" spans="1:36" ht="15" customHeight="1" x14ac:dyDescent="0.2">
      <c r="A35" s="8"/>
      <c r="B35" s="38"/>
      <c r="C35" s="1"/>
      <c r="D35" s="38"/>
      <c r="E35" s="38"/>
      <c r="F35" s="38"/>
      <c r="G35" s="38"/>
      <c r="H35" s="38"/>
      <c r="I35" s="38"/>
      <c r="J35" s="38"/>
      <c r="K35" s="38"/>
      <c r="L35" s="38"/>
      <c r="M35" s="62"/>
      <c r="N35" s="62"/>
      <c r="O35" s="25"/>
      <c r="P35" s="38"/>
      <c r="Q35" s="38"/>
      <c r="R35" s="38"/>
      <c r="S35" s="25"/>
      <c r="T35" s="25"/>
      <c r="U35" s="25"/>
      <c r="V35" s="25"/>
      <c r="W35" s="25"/>
      <c r="X35" s="25"/>
      <c r="Y35" s="38"/>
      <c r="Z35" s="38"/>
      <c r="AA35" s="38"/>
      <c r="AB35" s="38"/>
      <c r="AC35" s="25"/>
      <c r="AD35" s="38"/>
      <c r="AE35" s="38"/>
      <c r="AF35" s="38"/>
      <c r="AG35" s="38"/>
      <c r="AH35" s="38"/>
      <c r="AI35" s="38"/>
    </row>
    <row r="36" spans="1:36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5"/>
      <c r="P36" s="38"/>
      <c r="Q36" s="38"/>
      <c r="R36" s="38"/>
      <c r="S36" s="38"/>
      <c r="T36" s="25"/>
      <c r="U36" s="25"/>
      <c r="V36" s="25"/>
      <c r="W36" s="25"/>
      <c r="X36" s="60"/>
      <c r="Y36" s="38"/>
      <c r="Z36" s="38"/>
      <c r="AA36" s="38"/>
      <c r="AB36" s="38"/>
      <c r="AC36" s="25"/>
      <c r="AD36" s="38"/>
      <c r="AE36" s="38"/>
      <c r="AF36" s="38"/>
      <c r="AG36" s="38"/>
      <c r="AH36" s="38"/>
      <c r="AI36" s="38"/>
    </row>
    <row r="37" spans="1:36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5"/>
      <c r="P37" s="38"/>
      <c r="Q37" s="38"/>
      <c r="R37" s="38"/>
      <c r="S37" s="38"/>
      <c r="T37" s="25"/>
      <c r="U37" s="25"/>
      <c r="V37" s="25"/>
      <c r="W37" s="25"/>
      <c r="X37" s="60"/>
      <c r="Y37" s="60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6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5"/>
      <c r="P38" s="38"/>
      <c r="Q38" s="38"/>
      <c r="R38" s="38"/>
      <c r="S38" s="38"/>
      <c r="T38" s="25"/>
      <c r="U38" s="25"/>
      <c r="V38" s="25"/>
      <c r="W38" s="25"/>
      <c r="X38" s="60"/>
      <c r="Y38" s="60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6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5"/>
      <c r="P39" s="38"/>
      <c r="Q39" s="38"/>
      <c r="R39" s="38"/>
      <c r="S39" s="38"/>
      <c r="T39" s="25"/>
      <c r="U39" s="25"/>
      <c r="V39" s="25"/>
      <c r="W39" s="25"/>
      <c r="X39" s="60"/>
      <c r="Y39" s="60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6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5"/>
      <c r="P40" s="38"/>
      <c r="Q40" s="38"/>
      <c r="R40" s="38"/>
      <c r="S40" s="38"/>
      <c r="T40" s="25"/>
      <c r="U40" s="25"/>
      <c r="V40" s="25"/>
      <c r="W40" s="25"/>
      <c r="X40" s="60"/>
      <c r="Y40" s="60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6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5"/>
      <c r="P41" s="38"/>
      <c r="Q41" s="38"/>
      <c r="R41" s="38"/>
      <c r="S41" s="38"/>
      <c r="T41" s="25"/>
      <c r="U41" s="25"/>
      <c r="V41" s="25"/>
      <c r="W41" s="25"/>
      <c r="X41" s="60"/>
      <c r="Y41" s="60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6" ht="15" customHeigh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5"/>
      <c r="P42" s="38"/>
      <c r="Q42" s="38"/>
      <c r="R42" s="38"/>
      <c r="S42" s="38"/>
      <c r="T42" s="25"/>
      <c r="U42" s="25"/>
      <c r="V42" s="25"/>
      <c r="W42" s="25"/>
      <c r="X42" s="60"/>
      <c r="Y42" s="60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6" ht="15" customHeigh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5"/>
      <c r="P43" s="38"/>
      <c r="Q43" s="38"/>
      <c r="R43" s="38"/>
      <c r="S43" s="38"/>
      <c r="T43" s="25"/>
      <c r="U43" s="25"/>
      <c r="V43" s="25"/>
      <c r="W43" s="25"/>
      <c r="X43" s="60"/>
      <c r="Y43" s="60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6" ht="1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5"/>
      <c r="P44" s="38"/>
      <c r="Q44" s="38"/>
      <c r="R44" s="38"/>
      <c r="S44" s="38"/>
      <c r="T44" s="25"/>
      <c r="U44" s="25"/>
      <c r="V44" s="25"/>
      <c r="W44" s="25"/>
      <c r="X44" s="60"/>
      <c r="Y44" s="60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6" ht="15" customHeight="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5"/>
      <c r="P45" s="38"/>
      <c r="Q45" s="38"/>
      <c r="R45" s="38"/>
      <c r="S45" s="38"/>
      <c r="T45" s="25"/>
      <c r="U45" s="25"/>
      <c r="V45" s="25"/>
      <c r="W45" s="25"/>
      <c r="X45" s="60"/>
      <c r="Y45" s="60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6" ht="15" customHeight="1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5"/>
      <c r="P46" s="38"/>
      <c r="Q46" s="38"/>
      <c r="R46" s="38"/>
      <c r="S46" s="38"/>
      <c r="T46" s="25"/>
      <c r="U46" s="25"/>
      <c r="V46" s="25"/>
      <c r="W46" s="25"/>
      <c r="X46" s="60"/>
      <c r="Y46" s="60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6" ht="15" customHeigh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5"/>
      <c r="P47" s="38"/>
      <c r="Q47" s="38"/>
      <c r="R47" s="38"/>
      <c r="S47" s="38"/>
      <c r="T47" s="25"/>
      <c r="U47" s="25"/>
      <c r="V47" s="25"/>
      <c r="W47" s="25"/>
      <c r="X47" s="60"/>
      <c r="Y47" s="60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6" ht="15" customHeight="1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5"/>
      <c r="P48" s="38"/>
      <c r="Q48" s="38"/>
      <c r="R48" s="38"/>
      <c r="S48" s="38"/>
      <c r="T48" s="25"/>
      <c r="U48" s="25"/>
      <c r="V48" s="25"/>
      <c r="W48" s="25"/>
      <c r="X48" s="60"/>
      <c r="Y48" s="60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2:35" ht="15" customHeight="1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5"/>
      <c r="P49" s="38"/>
      <c r="Q49" s="38"/>
      <c r="R49" s="38"/>
      <c r="S49" s="38"/>
      <c r="T49" s="25"/>
      <c r="U49" s="25"/>
      <c r="V49" s="25"/>
      <c r="W49" s="25"/>
      <c r="X49" s="60"/>
      <c r="Y49" s="60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2:35" ht="15" customHeight="1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5"/>
      <c r="P50" s="38"/>
      <c r="Q50" s="38"/>
      <c r="R50" s="38"/>
      <c r="S50" s="38"/>
      <c r="T50" s="25"/>
      <c r="U50" s="25"/>
      <c r="V50" s="25"/>
      <c r="W50" s="25"/>
      <c r="X50" s="60"/>
      <c r="Y50" s="60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2:35" ht="15" customHeight="1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5"/>
      <c r="P51" s="38"/>
      <c r="Q51" s="38"/>
      <c r="R51" s="38"/>
      <c r="S51" s="38"/>
      <c r="T51" s="25"/>
      <c r="U51" s="25"/>
      <c r="V51" s="25"/>
      <c r="W51" s="25"/>
      <c r="X51" s="60"/>
      <c r="Y51" s="60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2:35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2:35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2:35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2:35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2:35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2:35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2:35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2:35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2:35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2:35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2:35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</row>
    <row r="63" spans="2:35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2:35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2:11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2:11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2:11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</row>
    <row r="68" spans="2:11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</row>
    <row r="69" spans="2:11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2:11" ht="15" customHeight="1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2:11" ht="15" customHeight="1" x14ac:dyDescent="0.25">
      <c r="B71" s="38"/>
      <c r="C71" s="38"/>
      <c r="D71" s="38"/>
      <c r="E71" s="38"/>
      <c r="F71" s="38"/>
      <c r="G71" s="38"/>
      <c r="H71" s="38"/>
      <c r="I71" s="38"/>
      <c r="J71" s="38"/>
      <c r="K71" s="38"/>
    </row>
    <row r="72" spans="2:11" ht="15" customHeight="1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</row>
    <row r="73" spans="2:11" ht="15" customHeight="1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</row>
    <row r="74" spans="2:11" ht="15" customHeight="1" x14ac:dyDescent="0.25">
      <c r="B74" s="38"/>
      <c r="C74" s="38"/>
      <c r="D74" s="38"/>
      <c r="E74" s="38"/>
      <c r="F74" s="38"/>
      <c r="G74" s="38"/>
      <c r="H74" s="38"/>
      <c r="I74" s="38"/>
      <c r="J74" s="38"/>
      <c r="K74" s="38"/>
    </row>
    <row r="75" spans="2:11" ht="15" customHeight="1" x14ac:dyDescent="0.25">
      <c r="B75" s="38"/>
      <c r="C75" s="38"/>
      <c r="D75" s="38"/>
      <c r="E75" s="38"/>
      <c r="F75" s="38"/>
      <c r="G75" s="38"/>
      <c r="H75" s="38"/>
      <c r="I75" s="38"/>
      <c r="J75" s="38"/>
      <c r="K75" s="38"/>
    </row>
    <row r="76" spans="2:11" ht="15" customHeight="1" x14ac:dyDescent="0.25">
      <c r="B76" s="38"/>
      <c r="C76" s="38"/>
      <c r="D76" s="38"/>
      <c r="E76" s="38"/>
      <c r="F76" s="38"/>
      <c r="G76" s="38"/>
      <c r="H76" s="38"/>
      <c r="I76" s="38"/>
      <c r="J76" s="38"/>
      <c r="K76" s="38"/>
    </row>
  </sheetData>
  <sortState xmlns:xlrd2="http://schemas.microsoft.com/office/spreadsheetml/2017/richdata2" ref="B18:L19">
    <sortCondition ref="B18: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21"/>
  <sheetViews>
    <sheetView zoomScale="93" zoomScaleNormal="93" workbookViewId="0">
      <selection activeCell="T24" sqref="T24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43</v>
      </c>
      <c r="F1" s="73"/>
      <c r="G1" s="74"/>
      <c r="H1" s="7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3"/>
      <c r="AB1" s="73"/>
      <c r="AC1" s="74"/>
      <c r="AD1" s="7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7" t="s">
        <v>50</v>
      </c>
      <c r="C2" s="78"/>
      <c r="D2" s="79"/>
      <c r="E2" s="12" t="s">
        <v>13</v>
      </c>
      <c r="F2" s="13"/>
      <c r="G2" s="13"/>
      <c r="H2" s="13"/>
      <c r="I2" s="19"/>
      <c r="J2" s="14"/>
      <c r="K2" s="80"/>
      <c r="L2" s="21" t="s">
        <v>56</v>
      </c>
      <c r="M2" s="13"/>
      <c r="N2" s="13"/>
      <c r="O2" s="20"/>
      <c r="P2" s="18"/>
      <c r="Q2" s="21" t="s">
        <v>57</v>
      </c>
      <c r="R2" s="13"/>
      <c r="S2" s="13"/>
      <c r="T2" s="13"/>
      <c r="U2" s="19"/>
      <c r="V2" s="20"/>
      <c r="W2" s="18"/>
      <c r="X2" s="81" t="s">
        <v>58</v>
      </c>
      <c r="Y2" s="82"/>
      <c r="Z2" s="26"/>
      <c r="AA2" s="12" t="s">
        <v>13</v>
      </c>
      <c r="AB2" s="13"/>
      <c r="AC2" s="13"/>
      <c r="AD2" s="13"/>
      <c r="AE2" s="19"/>
      <c r="AF2" s="14"/>
      <c r="AG2" s="80"/>
      <c r="AH2" s="21" t="s">
        <v>59</v>
      </c>
      <c r="AI2" s="13"/>
      <c r="AJ2" s="13"/>
      <c r="AK2" s="20"/>
      <c r="AL2" s="18"/>
      <c r="AM2" s="21" t="s">
        <v>57</v>
      </c>
      <c r="AN2" s="13"/>
      <c r="AO2" s="13"/>
      <c r="AP2" s="13"/>
      <c r="AQ2" s="19"/>
      <c r="AR2" s="20"/>
      <c r="AS2" s="8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3"/>
      <c r="L3" s="17" t="s">
        <v>5</v>
      </c>
      <c r="M3" s="17" t="s">
        <v>6</v>
      </c>
      <c r="N3" s="17" t="s">
        <v>60</v>
      </c>
      <c r="O3" s="17" t="s">
        <v>17</v>
      </c>
      <c r="P3" s="25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3"/>
      <c r="AH3" s="17" t="s">
        <v>5</v>
      </c>
      <c r="AI3" s="17" t="s">
        <v>6</v>
      </c>
      <c r="AJ3" s="17" t="s">
        <v>60</v>
      </c>
      <c r="AK3" s="17" t="s">
        <v>17</v>
      </c>
      <c r="AL3" s="25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4"/>
      <c r="D4" s="36"/>
      <c r="E4" s="30"/>
      <c r="F4" s="30"/>
      <c r="G4" s="30"/>
      <c r="H4" s="31"/>
      <c r="I4" s="30"/>
      <c r="J4" s="28"/>
      <c r="K4" s="41"/>
      <c r="L4" s="84"/>
      <c r="M4" s="17"/>
      <c r="N4" s="17"/>
      <c r="O4" s="17"/>
      <c r="P4" s="25"/>
      <c r="Q4" s="30"/>
      <c r="R4" s="30"/>
      <c r="S4" s="31"/>
      <c r="T4" s="30"/>
      <c r="U4" s="30"/>
      <c r="V4" s="85"/>
      <c r="W4" s="41"/>
      <c r="X4" s="30">
        <v>2010</v>
      </c>
      <c r="Y4" s="30" t="s">
        <v>40</v>
      </c>
      <c r="Z4" s="36" t="s">
        <v>39</v>
      </c>
      <c r="AA4" s="30">
        <v>5</v>
      </c>
      <c r="AB4" s="30">
        <v>1</v>
      </c>
      <c r="AC4" s="30">
        <v>2</v>
      </c>
      <c r="AD4" s="30">
        <v>4</v>
      </c>
      <c r="AE4" s="30">
        <v>8</v>
      </c>
      <c r="AF4" s="47">
        <v>0.38090000000000002</v>
      </c>
      <c r="AG4" s="25">
        <v>21</v>
      </c>
      <c r="AH4" s="17"/>
      <c r="AI4" s="17"/>
      <c r="AJ4" s="17"/>
      <c r="AK4" s="17"/>
      <c r="AL4" s="25"/>
      <c r="AM4" s="30"/>
      <c r="AN4" s="30"/>
      <c r="AO4" s="30"/>
      <c r="AP4" s="30"/>
      <c r="AQ4" s="30"/>
      <c r="AR4" s="86"/>
      <c r="AS4" s="87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4"/>
      <c r="D5" s="36"/>
      <c r="E5" s="30"/>
      <c r="F5" s="30"/>
      <c r="G5" s="30"/>
      <c r="H5" s="31"/>
      <c r="I5" s="30"/>
      <c r="J5" s="28"/>
      <c r="K5" s="41"/>
      <c r="L5" s="84"/>
      <c r="M5" s="17"/>
      <c r="N5" s="17"/>
      <c r="O5" s="17"/>
      <c r="P5" s="25"/>
      <c r="Q5" s="30"/>
      <c r="R5" s="30"/>
      <c r="S5" s="31"/>
      <c r="T5" s="30"/>
      <c r="U5" s="30"/>
      <c r="V5" s="85"/>
      <c r="W5" s="41"/>
      <c r="X5" s="30">
        <v>2011</v>
      </c>
      <c r="Y5" s="30" t="s">
        <v>44</v>
      </c>
      <c r="Z5" s="36" t="s">
        <v>45</v>
      </c>
      <c r="AA5" s="30">
        <v>5</v>
      </c>
      <c r="AB5" s="30">
        <v>0</v>
      </c>
      <c r="AC5" s="30">
        <v>3</v>
      </c>
      <c r="AD5" s="30">
        <v>3</v>
      </c>
      <c r="AE5" s="30">
        <v>12</v>
      </c>
      <c r="AF5" s="47">
        <v>0.52170000000000005</v>
      </c>
      <c r="AG5" s="25">
        <v>23</v>
      </c>
      <c r="AH5" s="17"/>
      <c r="AI5" s="17"/>
      <c r="AJ5" s="17"/>
      <c r="AK5" s="17"/>
      <c r="AL5" s="25"/>
      <c r="AM5" s="30"/>
      <c r="AN5" s="30"/>
      <c r="AO5" s="30"/>
      <c r="AP5" s="30"/>
      <c r="AQ5" s="30"/>
      <c r="AR5" s="86"/>
      <c r="AS5" s="87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4"/>
      <c r="D6" s="36"/>
      <c r="E6" s="30"/>
      <c r="F6" s="30"/>
      <c r="G6" s="30"/>
      <c r="H6" s="31"/>
      <c r="I6" s="30"/>
      <c r="J6" s="28"/>
      <c r="K6" s="41"/>
      <c r="L6" s="84"/>
      <c r="M6" s="17"/>
      <c r="N6" s="17"/>
      <c r="O6" s="17"/>
      <c r="P6" s="25"/>
      <c r="Q6" s="30"/>
      <c r="R6" s="30"/>
      <c r="S6" s="31"/>
      <c r="T6" s="30"/>
      <c r="U6" s="30"/>
      <c r="V6" s="85"/>
      <c r="W6" s="41"/>
      <c r="X6" s="30">
        <v>2012</v>
      </c>
      <c r="Y6" s="30" t="s">
        <v>46</v>
      </c>
      <c r="Z6" s="36" t="s">
        <v>45</v>
      </c>
      <c r="AA6" s="30">
        <v>13</v>
      </c>
      <c r="AB6" s="30">
        <v>0</v>
      </c>
      <c r="AC6" s="30">
        <v>23</v>
      </c>
      <c r="AD6" s="30">
        <v>2</v>
      </c>
      <c r="AE6" s="30">
        <v>32</v>
      </c>
      <c r="AF6" s="47">
        <v>0.38550000000000001</v>
      </c>
      <c r="AG6" s="25">
        <v>83</v>
      </c>
      <c r="AH6" s="17"/>
      <c r="AI6" s="17"/>
      <c r="AJ6" s="17"/>
      <c r="AK6" s="17"/>
      <c r="AL6" s="25"/>
      <c r="AM6" s="30">
        <v>9</v>
      </c>
      <c r="AN6" s="30">
        <v>0</v>
      </c>
      <c r="AO6" s="30">
        <v>6</v>
      </c>
      <c r="AP6" s="30">
        <v>0</v>
      </c>
      <c r="AQ6" s="30">
        <v>11</v>
      </c>
      <c r="AR6" s="86">
        <v>0.31419999999999998</v>
      </c>
      <c r="AS6" s="87">
        <v>35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4"/>
      <c r="D7" s="36"/>
      <c r="E7" s="30"/>
      <c r="F7" s="30"/>
      <c r="G7" s="30"/>
      <c r="H7" s="31"/>
      <c r="I7" s="30"/>
      <c r="J7" s="28"/>
      <c r="K7" s="41"/>
      <c r="L7" s="84"/>
      <c r="M7" s="17"/>
      <c r="N7" s="17"/>
      <c r="O7" s="17"/>
      <c r="P7" s="25"/>
      <c r="Q7" s="30"/>
      <c r="R7" s="30"/>
      <c r="S7" s="31"/>
      <c r="T7" s="30"/>
      <c r="U7" s="30"/>
      <c r="V7" s="85"/>
      <c r="W7" s="41"/>
      <c r="X7" s="30">
        <v>2013</v>
      </c>
      <c r="Y7" s="30" t="s">
        <v>46</v>
      </c>
      <c r="Z7" s="36" t="s">
        <v>45</v>
      </c>
      <c r="AA7" s="30">
        <v>13</v>
      </c>
      <c r="AB7" s="30">
        <v>0</v>
      </c>
      <c r="AC7" s="30">
        <v>29</v>
      </c>
      <c r="AD7" s="30">
        <v>3</v>
      </c>
      <c r="AE7" s="30">
        <v>44</v>
      </c>
      <c r="AF7" s="47">
        <v>0.54320000000000002</v>
      </c>
      <c r="AG7" s="25">
        <v>81</v>
      </c>
      <c r="AH7" s="17" t="s">
        <v>67</v>
      </c>
      <c r="AI7" s="17"/>
      <c r="AJ7" s="17"/>
      <c r="AK7" s="17"/>
      <c r="AL7" s="25"/>
      <c r="AM7" s="30">
        <v>6</v>
      </c>
      <c r="AN7" s="30">
        <v>0</v>
      </c>
      <c r="AO7" s="30">
        <v>9</v>
      </c>
      <c r="AP7" s="30">
        <v>0</v>
      </c>
      <c r="AQ7" s="30">
        <v>11</v>
      </c>
      <c r="AR7" s="86">
        <v>0.34370000000000001</v>
      </c>
      <c r="AS7" s="87">
        <v>32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/>
      <c r="C8" s="34"/>
      <c r="D8" s="36"/>
      <c r="E8" s="30"/>
      <c r="F8" s="30"/>
      <c r="G8" s="30"/>
      <c r="H8" s="31"/>
      <c r="I8" s="30"/>
      <c r="J8" s="28"/>
      <c r="K8" s="41"/>
      <c r="L8" s="84"/>
      <c r="M8" s="17"/>
      <c r="N8" s="17"/>
      <c r="O8" s="17"/>
      <c r="P8" s="25"/>
      <c r="Q8" s="30"/>
      <c r="R8" s="30"/>
      <c r="S8" s="31"/>
      <c r="T8" s="30"/>
      <c r="U8" s="30"/>
      <c r="V8" s="85"/>
      <c r="W8" s="41"/>
      <c r="X8" s="30">
        <v>2014</v>
      </c>
      <c r="Y8" s="30" t="s">
        <v>47</v>
      </c>
      <c r="Z8" s="36" t="s">
        <v>39</v>
      </c>
      <c r="AA8" s="30">
        <v>15</v>
      </c>
      <c r="AB8" s="30">
        <v>1</v>
      </c>
      <c r="AC8" s="30">
        <v>10</v>
      </c>
      <c r="AD8" s="30">
        <v>4</v>
      </c>
      <c r="AE8" s="30">
        <v>34</v>
      </c>
      <c r="AF8" s="47">
        <v>0.48570000000000002</v>
      </c>
      <c r="AG8" s="25">
        <v>70</v>
      </c>
      <c r="AH8" s="17"/>
      <c r="AI8" s="17"/>
      <c r="AJ8" s="17"/>
      <c r="AK8" s="17"/>
      <c r="AL8" s="25"/>
      <c r="AM8" s="30"/>
      <c r="AN8" s="30"/>
      <c r="AO8" s="30"/>
      <c r="AP8" s="30"/>
      <c r="AQ8" s="30"/>
      <c r="AR8" s="86"/>
      <c r="AS8" s="87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/>
      <c r="C9" s="34"/>
      <c r="D9" s="36"/>
      <c r="E9" s="30"/>
      <c r="F9" s="30"/>
      <c r="G9" s="30"/>
      <c r="H9" s="31"/>
      <c r="I9" s="30"/>
      <c r="J9" s="28"/>
      <c r="K9" s="41"/>
      <c r="L9" s="84"/>
      <c r="M9" s="17"/>
      <c r="N9" s="17"/>
      <c r="O9" s="17"/>
      <c r="P9" s="25"/>
      <c r="Q9" s="30"/>
      <c r="R9" s="30"/>
      <c r="S9" s="31"/>
      <c r="T9" s="30"/>
      <c r="U9" s="30"/>
      <c r="V9" s="85"/>
      <c r="W9" s="41"/>
      <c r="X9" s="30">
        <v>2015</v>
      </c>
      <c r="Y9" s="30" t="s">
        <v>40</v>
      </c>
      <c r="Z9" s="36" t="s">
        <v>45</v>
      </c>
      <c r="AA9" s="30">
        <v>16</v>
      </c>
      <c r="AB9" s="30">
        <v>3</v>
      </c>
      <c r="AC9" s="30">
        <v>31</v>
      </c>
      <c r="AD9" s="30">
        <v>5</v>
      </c>
      <c r="AE9" s="30">
        <v>58</v>
      </c>
      <c r="AF9" s="47">
        <v>0.54710000000000003</v>
      </c>
      <c r="AG9" s="25">
        <v>106</v>
      </c>
      <c r="AH9" s="17" t="s">
        <v>68</v>
      </c>
      <c r="AI9" s="17"/>
      <c r="AJ9" s="17"/>
      <c r="AK9" s="17"/>
      <c r="AL9" s="25"/>
      <c r="AM9" s="30"/>
      <c r="AN9" s="30"/>
      <c r="AO9" s="30"/>
      <c r="AP9" s="30"/>
      <c r="AQ9" s="30"/>
      <c r="AR9" s="86"/>
      <c r="AS9" s="87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0"/>
      <c r="C10" s="34"/>
      <c r="D10" s="36"/>
      <c r="E10" s="30"/>
      <c r="F10" s="30"/>
      <c r="G10" s="30"/>
      <c r="H10" s="31"/>
      <c r="I10" s="30"/>
      <c r="J10" s="28"/>
      <c r="K10" s="41"/>
      <c r="L10" s="84"/>
      <c r="M10" s="17"/>
      <c r="N10" s="17"/>
      <c r="O10" s="17"/>
      <c r="P10" s="25"/>
      <c r="Q10" s="30"/>
      <c r="R10" s="30"/>
      <c r="S10" s="31"/>
      <c r="T10" s="30"/>
      <c r="U10" s="30"/>
      <c r="V10" s="85"/>
      <c r="W10" s="41"/>
      <c r="X10" s="30">
        <v>2016</v>
      </c>
      <c r="Y10" s="30" t="s">
        <v>46</v>
      </c>
      <c r="Z10" s="36" t="s">
        <v>45</v>
      </c>
      <c r="AA10" s="30">
        <v>16</v>
      </c>
      <c r="AB10" s="30">
        <v>2</v>
      </c>
      <c r="AC10" s="30">
        <v>56</v>
      </c>
      <c r="AD10" s="30">
        <v>6</v>
      </c>
      <c r="AE10" s="30">
        <v>89</v>
      </c>
      <c r="AF10" s="47">
        <v>0.52349999999999997</v>
      </c>
      <c r="AG10" s="25">
        <v>170</v>
      </c>
      <c r="AH10" s="30" t="s">
        <v>46</v>
      </c>
      <c r="AI10" s="17"/>
      <c r="AJ10" s="30" t="s">
        <v>46</v>
      </c>
      <c r="AK10" s="17" t="s">
        <v>40</v>
      </c>
      <c r="AL10" s="25"/>
      <c r="AM10" s="30">
        <v>8</v>
      </c>
      <c r="AN10" s="30">
        <v>0</v>
      </c>
      <c r="AO10" s="30">
        <v>15</v>
      </c>
      <c r="AP10" s="30">
        <v>4</v>
      </c>
      <c r="AQ10" s="30">
        <v>32</v>
      </c>
      <c r="AR10" s="86">
        <v>0.47699999999999998</v>
      </c>
      <c r="AS10" s="87">
        <v>67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0">
        <v>2017</v>
      </c>
      <c r="C11" s="34" t="s">
        <v>48</v>
      </c>
      <c r="D11" s="36" t="s">
        <v>45</v>
      </c>
      <c r="E11" s="30">
        <v>21</v>
      </c>
      <c r="F11" s="30">
        <v>0</v>
      </c>
      <c r="G11" s="30">
        <v>25</v>
      </c>
      <c r="H11" s="31">
        <v>2</v>
      </c>
      <c r="I11" s="30">
        <v>50</v>
      </c>
      <c r="J11" s="28">
        <v>0.37869999999999998</v>
      </c>
      <c r="K11" s="41">
        <v>132</v>
      </c>
      <c r="L11" s="84"/>
      <c r="M11" s="17"/>
      <c r="N11" s="17"/>
      <c r="O11" s="17"/>
      <c r="P11" s="25"/>
      <c r="Q11" s="30"/>
      <c r="R11" s="30"/>
      <c r="S11" s="31"/>
      <c r="T11" s="30"/>
      <c r="U11" s="30"/>
      <c r="V11" s="85"/>
      <c r="W11" s="41"/>
      <c r="X11" s="30"/>
      <c r="Y11" s="30"/>
      <c r="Z11" s="36"/>
      <c r="AA11" s="30"/>
      <c r="AB11" s="30"/>
      <c r="AC11" s="30"/>
      <c r="AD11" s="30"/>
      <c r="AE11" s="30"/>
      <c r="AF11" s="47"/>
      <c r="AG11" s="38"/>
      <c r="AH11" s="84"/>
      <c r="AI11" s="17"/>
      <c r="AJ11" s="17"/>
      <c r="AK11" s="17"/>
      <c r="AL11" s="38"/>
      <c r="AM11" s="30"/>
      <c r="AN11" s="30"/>
      <c r="AO11" s="30"/>
      <c r="AP11" s="30"/>
      <c r="AQ11" s="30"/>
      <c r="AR11" s="31"/>
      <c r="AS11" s="25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0">
        <v>2018</v>
      </c>
      <c r="C12" s="34" t="s">
        <v>69</v>
      </c>
      <c r="D12" s="36" t="s">
        <v>70</v>
      </c>
      <c r="E12" s="30">
        <v>5</v>
      </c>
      <c r="F12" s="30">
        <v>0</v>
      </c>
      <c r="G12" s="30">
        <v>5</v>
      </c>
      <c r="H12" s="31">
        <v>0</v>
      </c>
      <c r="I12" s="30">
        <v>7</v>
      </c>
      <c r="J12" s="47">
        <v>0.25</v>
      </c>
      <c r="K12" s="38">
        <v>28</v>
      </c>
      <c r="L12" s="84"/>
      <c r="M12" s="17"/>
      <c r="N12" s="17"/>
      <c r="O12" s="17"/>
      <c r="P12" s="25"/>
      <c r="Q12" s="30"/>
      <c r="R12" s="30"/>
      <c r="S12" s="31"/>
      <c r="T12" s="30"/>
      <c r="U12" s="30"/>
      <c r="V12" s="85"/>
      <c r="W12" s="41"/>
      <c r="X12" s="30">
        <v>2018</v>
      </c>
      <c r="Y12" s="30" t="s">
        <v>44</v>
      </c>
      <c r="Z12" s="36" t="s">
        <v>45</v>
      </c>
      <c r="AA12" s="30">
        <v>5</v>
      </c>
      <c r="AB12" s="30">
        <v>1</v>
      </c>
      <c r="AC12" s="30">
        <v>12</v>
      </c>
      <c r="AD12" s="30">
        <v>2</v>
      </c>
      <c r="AE12" s="30">
        <v>19</v>
      </c>
      <c r="AF12" s="47">
        <v>0.55879999999999996</v>
      </c>
      <c r="AG12" s="25">
        <v>34</v>
      </c>
      <c r="AH12" s="17"/>
      <c r="AI12" s="17"/>
      <c r="AJ12" s="17"/>
      <c r="AK12" s="17"/>
      <c r="AL12" s="25"/>
      <c r="AM12" s="30">
        <v>4</v>
      </c>
      <c r="AN12" s="30">
        <v>0</v>
      </c>
      <c r="AO12" s="30">
        <v>10</v>
      </c>
      <c r="AP12" s="30">
        <v>0</v>
      </c>
      <c r="AQ12" s="30">
        <v>15</v>
      </c>
      <c r="AR12" s="85">
        <v>0.42849999999999999</v>
      </c>
      <c r="AS12" s="25">
        <v>35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0"/>
      <c r="C13" s="34"/>
      <c r="D13" s="36"/>
      <c r="E13" s="30"/>
      <c r="F13" s="30"/>
      <c r="G13" s="30"/>
      <c r="H13" s="31"/>
      <c r="I13" s="30"/>
      <c r="J13" s="47"/>
      <c r="K13" s="38"/>
      <c r="L13" s="84"/>
      <c r="M13" s="17"/>
      <c r="N13" s="17"/>
      <c r="O13" s="17"/>
      <c r="P13" s="25"/>
      <c r="Q13" s="30"/>
      <c r="R13" s="30"/>
      <c r="S13" s="31"/>
      <c r="T13" s="30"/>
      <c r="U13" s="30"/>
      <c r="V13" s="85"/>
      <c r="W13" s="41"/>
      <c r="X13" s="30">
        <v>2019</v>
      </c>
      <c r="Y13" s="30" t="s">
        <v>46</v>
      </c>
      <c r="Z13" s="36" t="s">
        <v>45</v>
      </c>
      <c r="AA13" s="30">
        <v>12</v>
      </c>
      <c r="AB13" s="30">
        <v>0</v>
      </c>
      <c r="AC13" s="30">
        <v>24</v>
      </c>
      <c r="AD13" s="30">
        <v>3</v>
      </c>
      <c r="AE13" s="30">
        <v>42</v>
      </c>
      <c r="AF13" s="47">
        <v>0.5</v>
      </c>
      <c r="AG13" s="41">
        <v>84</v>
      </c>
      <c r="AH13" s="84"/>
      <c r="AI13" s="17"/>
      <c r="AJ13" s="17"/>
      <c r="AK13" s="17"/>
      <c r="AM13" s="30"/>
      <c r="AN13" s="30"/>
      <c r="AO13" s="31"/>
      <c r="AP13" s="30"/>
      <c r="AQ13" s="30"/>
      <c r="AR13" s="86"/>
      <c r="AS13" s="25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0"/>
      <c r="C14" s="34"/>
      <c r="D14" s="36"/>
      <c r="E14" s="30"/>
      <c r="F14" s="30"/>
      <c r="G14" s="30"/>
      <c r="H14" s="31"/>
      <c r="I14" s="30"/>
      <c r="J14" s="47"/>
      <c r="K14" s="38"/>
      <c r="L14" s="84"/>
      <c r="M14" s="17"/>
      <c r="N14" s="17"/>
      <c r="O14" s="17"/>
      <c r="P14" s="25"/>
      <c r="Q14" s="30"/>
      <c r="R14" s="30"/>
      <c r="S14" s="31"/>
      <c r="T14" s="30"/>
      <c r="U14" s="30"/>
      <c r="V14" s="85"/>
      <c r="W14" s="41"/>
      <c r="X14" s="30"/>
      <c r="Y14" s="30"/>
      <c r="Z14" s="36"/>
      <c r="AA14" s="30"/>
      <c r="AB14" s="30"/>
      <c r="AC14" s="30"/>
      <c r="AD14" s="30"/>
      <c r="AE14" s="30"/>
      <c r="AF14" s="47"/>
      <c r="AG14" s="41"/>
      <c r="AH14" s="84"/>
      <c r="AI14" s="17"/>
      <c r="AJ14" s="17"/>
      <c r="AK14" s="17"/>
      <c r="AM14" s="30"/>
      <c r="AN14" s="30"/>
      <c r="AO14" s="31"/>
      <c r="AP14" s="30"/>
      <c r="AQ14" s="30"/>
      <c r="AR14" s="86"/>
      <c r="AS14" s="25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0"/>
      <c r="C15" s="34"/>
      <c r="D15" s="36"/>
      <c r="E15" s="30"/>
      <c r="F15" s="30"/>
      <c r="G15" s="30"/>
      <c r="H15" s="31"/>
      <c r="I15" s="30"/>
      <c r="J15" s="47"/>
      <c r="K15" s="38"/>
      <c r="L15" s="84"/>
      <c r="M15" s="17"/>
      <c r="N15" s="17"/>
      <c r="O15" s="17"/>
      <c r="P15" s="25"/>
      <c r="Q15" s="30"/>
      <c r="R15" s="30"/>
      <c r="S15" s="31"/>
      <c r="T15" s="30"/>
      <c r="U15" s="30"/>
      <c r="V15" s="85"/>
      <c r="W15" s="41"/>
      <c r="X15" s="120">
        <v>2021</v>
      </c>
      <c r="Y15" s="120" t="s">
        <v>44</v>
      </c>
      <c r="Z15" s="121" t="s">
        <v>73</v>
      </c>
      <c r="AA15" s="120">
        <v>11</v>
      </c>
      <c r="AB15" s="120">
        <v>0</v>
      </c>
      <c r="AC15" s="120">
        <v>35</v>
      </c>
      <c r="AD15" s="120">
        <v>4</v>
      </c>
      <c r="AE15" s="120">
        <v>46</v>
      </c>
      <c r="AF15" s="122">
        <v>0.62160000000000004</v>
      </c>
      <c r="AG15" s="123">
        <v>74</v>
      </c>
      <c r="AH15" s="17" t="s">
        <v>68</v>
      </c>
      <c r="AI15" s="17"/>
      <c r="AJ15" s="17"/>
      <c r="AK15" s="17"/>
      <c r="AL15" s="38"/>
      <c r="AM15" s="30">
        <v>2</v>
      </c>
      <c r="AN15" s="30">
        <v>0</v>
      </c>
      <c r="AO15" s="31">
        <v>5</v>
      </c>
      <c r="AP15" s="30">
        <v>0</v>
      </c>
      <c r="AQ15" s="30">
        <v>9</v>
      </c>
      <c r="AR15" s="86">
        <v>0.52939999999999998</v>
      </c>
      <c r="AS15" s="25">
        <v>17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30"/>
      <c r="C16" s="34"/>
      <c r="D16" s="36"/>
      <c r="E16" s="30"/>
      <c r="F16" s="30"/>
      <c r="G16" s="30"/>
      <c r="H16" s="31"/>
      <c r="I16" s="30"/>
      <c r="J16" s="47"/>
      <c r="K16" s="38"/>
      <c r="L16" s="84"/>
      <c r="M16" s="17"/>
      <c r="N16" s="17"/>
      <c r="O16" s="17"/>
      <c r="P16" s="25"/>
      <c r="Q16" s="30"/>
      <c r="R16" s="30"/>
      <c r="S16" s="31"/>
      <c r="T16" s="30"/>
      <c r="U16" s="30"/>
      <c r="V16" s="85"/>
      <c r="W16" s="41"/>
      <c r="X16" s="120">
        <v>2022</v>
      </c>
      <c r="Y16" s="120" t="s">
        <v>46</v>
      </c>
      <c r="Z16" s="121" t="s">
        <v>73</v>
      </c>
      <c r="AA16" s="120">
        <v>13</v>
      </c>
      <c r="AB16" s="120">
        <v>2</v>
      </c>
      <c r="AC16" s="120">
        <v>41</v>
      </c>
      <c r="AD16" s="120">
        <v>3</v>
      </c>
      <c r="AE16" s="120">
        <v>64</v>
      </c>
      <c r="AF16" s="122">
        <v>0.61539999999999995</v>
      </c>
      <c r="AG16" s="123">
        <v>104</v>
      </c>
      <c r="AH16" s="124" t="s">
        <v>44</v>
      </c>
      <c r="AI16" s="17"/>
      <c r="AJ16" s="84" t="s">
        <v>68</v>
      </c>
      <c r="AK16" s="17"/>
      <c r="AL16" s="25"/>
      <c r="AM16" s="30">
        <v>6</v>
      </c>
      <c r="AN16" s="30">
        <v>0</v>
      </c>
      <c r="AO16" s="31">
        <v>9</v>
      </c>
      <c r="AP16" s="30">
        <v>0</v>
      </c>
      <c r="AQ16" s="30">
        <v>14</v>
      </c>
      <c r="AR16" s="86">
        <v>0.51849999999999996</v>
      </c>
      <c r="AS16" s="25">
        <v>27</v>
      </c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30"/>
      <c r="C17" s="30"/>
      <c r="D17" s="36"/>
      <c r="E17" s="30"/>
      <c r="F17" s="30"/>
      <c r="G17" s="30"/>
      <c r="H17" s="30"/>
      <c r="I17" s="30"/>
      <c r="J17" s="28"/>
      <c r="K17" s="41"/>
      <c r="L17" s="84"/>
      <c r="M17" s="17"/>
      <c r="N17" s="17"/>
      <c r="O17" s="17"/>
      <c r="P17" s="25"/>
      <c r="Q17" s="30"/>
      <c r="R17" s="30"/>
      <c r="S17" s="31"/>
      <c r="T17" s="30"/>
      <c r="U17" s="30"/>
      <c r="V17" s="85"/>
      <c r="W17" s="41"/>
      <c r="X17" s="30">
        <v>2023</v>
      </c>
      <c r="Y17" s="30" t="s">
        <v>44</v>
      </c>
      <c r="Z17" s="36" t="s">
        <v>76</v>
      </c>
      <c r="AA17" s="30">
        <v>5</v>
      </c>
      <c r="AB17" s="30">
        <v>1</v>
      </c>
      <c r="AC17" s="30">
        <v>7</v>
      </c>
      <c r="AD17" s="30">
        <v>3</v>
      </c>
      <c r="AE17" s="30">
        <v>13</v>
      </c>
      <c r="AF17" s="47">
        <v>0.3611111111111111</v>
      </c>
      <c r="AG17" s="25">
        <v>36</v>
      </c>
      <c r="AH17" s="84"/>
      <c r="AI17" s="17"/>
      <c r="AJ17" s="17"/>
      <c r="AK17" s="17"/>
      <c r="AL17" s="25"/>
      <c r="AM17" s="30">
        <v>3</v>
      </c>
      <c r="AN17" s="30">
        <v>0</v>
      </c>
      <c r="AO17" s="30">
        <v>3</v>
      </c>
      <c r="AP17" s="30">
        <v>0</v>
      </c>
      <c r="AQ17" s="30">
        <v>5</v>
      </c>
      <c r="AR17" s="28">
        <v>0.26319999999999999</v>
      </c>
      <c r="AS17" s="41">
        <v>19</v>
      </c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88" t="s">
        <v>61</v>
      </c>
      <c r="C18" s="75"/>
      <c r="D18" s="76"/>
      <c r="E18" s="89">
        <f>SUM(E4:E17)</f>
        <v>26</v>
      </c>
      <c r="F18" s="89">
        <f>SUM(F4:F17)</f>
        <v>0</v>
      </c>
      <c r="G18" s="89">
        <f>SUM(G4:G17)</f>
        <v>30</v>
      </c>
      <c r="H18" s="89">
        <f>SUM(H4:H17)</f>
        <v>2</v>
      </c>
      <c r="I18" s="89">
        <f>SUM(I4:I17)</f>
        <v>57</v>
      </c>
      <c r="J18" s="90">
        <f>PRODUCT(I18/K18)</f>
        <v>0.35625000000000001</v>
      </c>
      <c r="K18" s="80">
        <f>SUM(K4:K17)</f>
        <v>160</v>
      </c>
      <c r="L18" s="21"/>
      <c r="M18" s="19"/>
      <c r="N18" s="91"/>
      <c r="O18" s="92"/>
      <c r="P18" s="25"/>
      <c r="Q18" s="89">
        <f>SUM(Q4:Q17)</f>
        <v>0</v>
      </c>
      <c r="R18" s="89">
        <f>SUM(R4:R17)</f>
        <v>0</v>
      </c>
      <c r="S18" s="89">
        <f>SUM(S4:S17)</f>
        <v>0</v>
      </c>
      <c r="T18" s="89">
        <f>SUM(T4:T17)</f>
        <v>0</v>
      </c>
      <c r="U18" s="89">
        <f>SUM(U4:U17)</f>
        <v>0</v>
      </c>
      <c r="V18" s="35">
        <v>0</v>
      </c>
      <c r="W18" s="80">
        <f>SUM(W4:W17)</f>
        <v>0</v>
      </c>
      <c r="X18" s="15" t="s">
        <v>61</v>
      </c>
      <c r="Y18" s="16"/>
      <c r="Z18" s="14"/>
      <c r="AA18" s="89">
        <f>SUM(AA4:AA17)</f>
        <v>129</v>
      </c>
      <c r="AB18" s="89">
        <f>SUM(AB4:AB17)</f>
        <v>11</v>
      </c>
      <c r="AC18" s="89">
        <f>SUM(AC4:AC17)</f>
        <v>273</v>
      </c>
      <c r="AD18" s="89">
        <f>SUM(AD4:AD17)</f>
        <v>42</v>
      </c>
      <c r="AE18" s="89">
        <f>SUM(AE4:AE17)</f>
        <v>461</v>
      </c>
      <c r="AF18" s="90">
        <f>PRODUCT(AE18/AG18)</f>
        <v>0.52031602708803615</v>
      </c>
      <c r="AG18" s="80">
        <f>SUM(AG4:AG17)</f>
        <v>886</v>
      </c>
      <c r="AH18" s="21"/>
      <c r="AI18" s="19"/>
      <c r="AJ18" s="91"/>
      <c r="AK18" s="92"/>
      <c r="AL18" s="25"/>
      <c r="AM18" s="89">
        <f>SUM(AM4:AM17)</f>
        <v>38</v>
      </c>
      <c r="AN18" s="89">
        <f>SUM(AN4:AN17)</f>
        <v>0</v>
      </c>
      <c r="AO18" s="89">
        <f>SUM(AO4:AO17)</f>
        <v>57</v>
      </c>
      <c r="AP18" s="89">
        <f>SUM(AP4:AP17)</f>
        <v>4</v>
      </c>
      <c r="AQ18" s="89">
        <f>SUM(AQ4:AQ17)</f>
        <v>97</v>
      </c>
      <c r="AR18" s="90">
        <f>PRODUCT(AQ18/AS18)</f>
        <v>0.41810344827586204</v>
      </c>
      <c r="AS18" s="83">
        <f>SUM(AS4:AS17)</f>
        <v>232</v>
      </c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9"/>
      <c r="K19" s="41"/>
      <c r="L19" s="25"/>
      <c r="M19" s="25"/>
      <c r="N19" s="25"/>
      <c r="O19" s="25"/>
      <c r="P19" s="38"/>
      <c r="Q19" s="38"/>
      <c r="R19" s="38"/>
      <c r="S19" s="38"/>
      <c r="T19" s="38"/>
      <c r="U19" s="25"/>
      <c r="V19" s="25"/>
      <c r="W19" s="41"/>
      <c r="X19" s="38"/>
      <c r="Y19" s="38"/>
      <c r="Z19" s="38"/>
      <c r="AA19" s="38"/>
      <c r="AB19" s="38"/>
      <c r="AC19" s="38"/>
      <c r="AD19" s="38"/>
      <c r="AE19" s="38"/>
      <c r="AF19" s="39"/>
      <c r="AG19" s="41"/>
      <c r="AH19" s="25"/>
      <c r="AI19" s="25"/>
      <c r="AJ19" s="25"/>
      <c r="AK19" s="25"/>
      <c r="AL19" s="38"/>
      <c r="AM19" s="38"/>
      <c r="AN19" s="38"/>
      <c r="AO19" s="38"/>
      <c r="AP19" s="38"/>
      <c r="AQ19" s="25"/>
      <c r="AR19" s="25"/>
      <c r="AS19" s="41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93" t="s">
        <v>62</v>
      </c>
      <c r="C20" s="94"/>
      <c r="D20" s="95"/>
      <c r="E20" s="14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17" t="s">
        <v>22</v>
      </c>
      <c r="K20" s="25"/>
      <c r="L20" s="17" t="s">
        <v>27</v>
      </c>
      <c r="M20" s="17" t="s">
        <v>28</v>
      </c>
      <c r="N20" s="17" t="s">
        <v>63</v>
      </c>
      <c r="O20" s="17" t="s">
        <v>64</v>
      </c>
      <c r="Q20" s="38"/>
      <c r="R20" s="38" t="s">
        <v>41</v>
      </c>
      <c r="S20" s="38"/>
      <c r="T20" s="61" t="s">
        <v>74</v>
      </c>
      <c r="U20" s="25"/>
      <c r="V20" s="41"/>
      <c r="W20" s="41"/>
      <c r="X20" s="41"/>
      <c r="Y20" s="41"/>
      <c r="Z20" s="41"/>
      <c r="AA20" s="41"/>
      <c r="AB20" s="41"/>
      <c r="AC20" s="38"/>
      <c r="AD20" s="38"/>
      <c r="AE20" s="38"/>
      <c r="AF20" s="38"/>
      <c r="AG20" s="38"/>
      <c r="AH20" s="38"/>
      <c r="AI20" s="38"/>
      <c r="AJ20" s="38"/>
      <c r="AK20" s="38"/>
      <c r="AM20" s="41"/>
      <c r="AN20" s="41"/>
      <c r="AO20" s="41"/>
      <c r="AP20" s="41"/>
      <c r="AQ20" s="41"/>
      <c r="AR20" s="41"/>
      <c r="AS20" s="41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43" t="s">
        <v>12</v>
      </c>
      <c r="C21" s="11"/>
      <c r="D21" s="45"/>
      <c r="E21" s="96">
        <v>2</v>
      </c>
      <c r="F21" s="96">
        <v>0</v>
      </c>
      <c r="G21" s="96">
        <v>0</v>
      </c>
      <c r="H21" s="96">
        <v>0</v>
      </c>
      <c r="I21" s="96">
        <v>2</v>
      </c>
      <c r="J21" s="97">
        <v>0.5</v>
      </c>
      <c r="K21" s="38">
        <f>PRODUCT(I21/J21)</f>
        <v>4</v>
      </c>
      <c r="L21" s="98">
        <f t="shared" ref="L21:L22" si="0">PRODUCT((F21+G21)/E21)</f>
        <v>0</v>
      </c>
      <c r="M21" s="98">
        <f t="shared" ref="M21:M22" si="1">PRODUCT(H21/E21)</f>
        <v>0</v>
      </c>
      <c r="N21" s="98">
        <f t="shared" ref="N21:N22" si="2">PRODUCT((F21+G21+H21)/E21)</f>
        <v>0</v>
      </c>
      <c r="O21" s="98">
        <f t="shared" ref="O21:O22" si="3">PRODUCT(I21/E21)</f>
        <v>1</v>
      </c>
      <c r="Q21" s="38"/>
      <c r="R21" s="38"/>
      <c r="S21" s="38"/>
      <c r="T21" s="61" t="s">
        <v>66</v>
      </c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99" t="s">
        <v>50</v>
      </c>
      <c r="C22" s="100"/>
      <c r="D22" s="101"/>
      <c r="E22" s="96">
        <f>PRODUCT(E18+Q18)</f>
        <v>26</v>
      </c>
      <c r="F22" s="96">
        <f>PRODUCT(F18+R18)</f>
        <v>0</v>
      </c>
      <c r="G22" s="96">
        <f>PRODUCT(G18+S18)</f>
        <v>30</v>
      </c>
      <c r="H22" s="96">
        <f>PRODUCT(H18+T18)</f>
        <v>2</v>
      </c>
      <c r="I22" s="96">
        <f>PRODUCT(I18+U18)</f>
        <v>57</v>
      </c>
      <c r="J22" s="97">
        <f>PRODUCT(I22/K22)</f>
        <v>0.35625000000000001</v>
      </c>
      <c r="K22" s="38">
        <f>PRODUCT(K18+W18)</f>
        <v>160</v>
      </c>
      <c r="L22" s="98">
        <f t="shared" si="0"/>
        <v>1.1538461538461537</v>
      </c>
      <c r="M22" s="98">
        <f t="shared" si="1"/>
        <v>7.6923076923076927E-2</v>
      </c>
      <c r="N22" s="98">
        <f t="shared" si="2"/>
        <v>1.2307692307692308</v>
      </c>
      <c r="O22" s="98">
        <f t="shared" si="3"/>
        <v>2.1923076923076925</v>
      </c>
      <c r="Q22" s="38"/>
      <c r="R22" s="38"/>
      <c r="S22" s="38"/>
      <c r="T22" s="61" t="s">
        <v>65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x14ac:dyDescent="0.25">
      <c r="A23" s="38"/>
      <c r="B23" s="27" t="s">
        <v>58</v>
      </c>
      <c r="C23" s="102"/>
      <c r="D23" s="24"/>
      <c r="E23" s="96">
        <f>PRODUCT(AA18+AM18)</f>
        <v>167</v>
      </c>
      <c r="F23" s="96">
        <f>PRODUCT(AB18+AN18)</f>
        <v>11</v>
      </c>
      <c r="G23" s="96">
        <f>PRODUCT(AC18+AO18)</f>
        <v>330</v>
      </c>
      <c r="H23" s="96">
        <f>PRODUCT(AD18+AP18)</f>
        <v>46</v>
      </c>
      <c r="I23" s="96">
        <f>PRODUCT(AE18+AQ18)</f>
        <v>558</v>
      </c>
      <c r="J23" s="97">
        <f>PRODUCT(I23/K23)</f>
        <v>0.49910554561717352</v>
      </c>
      <c r="K23" s="25">
        <f>PRODUCT(AG18+AS18)</f>
        <v>1118</v>
      </c>
      <c r="L23" s="98">
        <f>PRODUCT((F23+G23)/E23)</f>
        <v>2.0419161676646707</v>
      </c>
      <c r="M23" s="98">
        <f>PRODUCT(H23/E23)</f>
        <v>0.27544910179640719</v>
      </c>
      <c r="N23" s="98">
        <f>PRODUCT((F23+G23+H23)/E23)</f>
        <v>2.317365269461078</v>
      </c>
      <c r="O23" s="98">
        <f>PRODUCT(I23/E23)</f>
        <v>3.341317365269461</v>
      </c>
      <c r="Q23" s="38"/>
      <c r="R23" s="38"/>
      <c r="S23" s="38"/>
      <c r="T23" s="38" t="s">
        <v>72</v>
      </c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25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x14ac:dyDescent="0.25">
      <c r="A24" s="38"/>
      <c r="B24" s="103" t="s">
        <v>61</v>
      </c>
      <c r="C24" s="104"/>
      <c r="D24" s="105"/>
      <c r="E24" s="96">
        <f>SUM(E21:E23)</f>
        <v>195</v>
      </c>
      <c r="F24" s="96">
        <f t="shared" ref="F24:I24" si="4">SUM(F21:F23)</f>
        <v>11</v>
      </c>
      <c r="G24" s="96">
        <f t="shared" si="4"/>
        <v>360</v>
      </c>
      <c r="H24" s="96">
        <f t="shared" si="4"/>
        <v>48</v>
      </c>
      <c r="I24" s="96">
        <f t="shared" si="4"/>
        <v>617</v>
      </c>
      <c r="J24" s="97">
        <f>PRODUCT(I24/K24)</f>
        <v>0.48127925117004683</v>
      </c>
      <c r="K24" s="38">
        <f>SUM(K21:K23)</f>
        <v>1282</v>
      </c>
      <c r="L24" s="98">
        <f>PRODUCT((F24+G24)/E24)</f>
        <v>1.9025641025641025</v>
      </c>
      <c r="M24" s="98">
        <f>PRODUCT(H24/E24)</f>
        <v>0.24615384615384617</v>
      </c>
      <c r="N24" s="98">
        <f>PRODUCT((F24+G24+H24)/E24)</f>
        <v>2.1487179487179486</v>
      </c>
      <c r="O24" s="98">
        <f>PRODUCT(I24/E24)</f>
        <v>3.164102564102564</v>
      </c>
      <c r="Q24" s="25"/>
      <c r="R24" s="25"/>
      <c r="S24" s="25"/>
      <c r="T24" s="61" t="s">
        <v>77</v>
      </c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25"/>
      <c r="F25" s="25"/>
      <c r="G25" s="25"/>
      <c r="H25" s="25"/>
      <c r="I25" s="25"/>
      <c r="J25" s="38"/>
      <c r="K25" s="38"/>
      <c r="L25" s="25"/>
      <c r="M25" s="25"/>
      <c r="N25" s="25"/>
      <c r="O25" s="25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J84" s="38"/>
      <c r="K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J85" s="38"/>
      <c r="K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25"/>
      <c r="S173" s="25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5"/>
      <c r="R174" s="25"/>
      <c r="S174" s="25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5"/>
      <c r="R175" s="25"/>
      <c r="S175" s="25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5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5"/>
      <c r="R176" s="25"/>
      <c r="S176" s="25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25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5"/>
      <c r="R177" s="25"/>
      <c r="S177" s="25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25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5"/>
      <c r="R178" s="25"/>
      <c r="S178" s="25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25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5"/>
      <c r="R179" s="25"/>
      <c r="S179" s="25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25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A180" s="38"/>
      <c r="B180" s="38"/>
      <c r="C180" s="38"/>
      <c r="D180" s="38"/>
      <c r="L180"/>
      <c r="M180"/>
      <c r="N180"/>
      <c r="O180"/>
      <c r="P180"/>
      <c r="Q180" s="25"/>
      <c r="R180" s="25"/>
      <c r="S180" s="25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25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A181" s="38"/>
      <c r="B181" s="38"/>
      <c r="C181" s="38"/>
      <c r="D181" s="38"/>
      <c r="L181"/>
      <c r="M181"/>
      <c r="N181"/>
      <c r="O181"/>
      <c r="P181"/>
      <c r="Q181" s="25"/>
      <c r="R181" s="25"/>
      <c r="S181" s="25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25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25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25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25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25"/>
    </row>
    <row r="186" spans="1:57" ht="14.25" x14ac:dyDescent="0.2">
      <c r="L186" s="25"/>
      <c r="M186" s="25"/>
      <c r="N186" s="25"/>
      <c r="O186" s="25"/>
      <c r="P186" s="25"/>
      <c r="R186" s="25"/>
      <c r="S186" s="25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25"/>
    </row>
    <row r="187" spans="1:57" ht="14.25" x14ac:dyDescent="0.2">
      <c r="L187" s="25"/>
      <c r="M187" s="25"/>
      <c r="N187" s="25"/>
      <c r="O187" s="25"/>
      <c r="P187" s="25"/>
      <c r="R187" s="25"/>
      <c r="S187" s="25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25"/>
    </row>
    <row r="188" spans="1:57" ht="14.25" x14ac:dyDescent="0.2">
      <c r="L188" s="25"/>
      <c r="M188" s="25"/>
      <c r="N188" s="25"/>
      <c r="O188" s="25"/>
      <c r="P188" s="25"/>
      <c r="R188" s="25"/>
      <c r="S188" s="25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25"/>
    </row>
    <row r="189" spans="1:57" ht="14.25" x14ac:dyDescent="0.2">
      <c r="L189" s="25"/>
      <c r="M189" s="25"/>
      <c r="N189" s="25"/>
      <c r="O189" s="25"/>
      <c r="P189" s="25"/>
      <c r="R189" s="25"/>
      <c r="S189" s="25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25"/>
      <c r="AL189" s="25"/>
    </row>
    <row r="190" spans="1:57" x14ac:dyDescent="0.25">
      <c r="R190" s="41"/>
      <c r="S190" s="41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</row>
    <row r="191" spans="1:57" x14ac:dyDescent="0.25">
      <c r="R191" s="41"/>
      <c r="S191" s="41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</row>
    <row r="192" spans="1:57" x14ac:dyDescent="0.25">
      <c r="R192" s="41"/>
      <c r="S192" s="41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</row>
    <row r="193" spans="12:38" x14ac:dyDescent="0.25">
      <c r="L193"/>
      <c r="M193"/>
      <c r="N193"/>
      <c r="O193"/>
      <c r="P193"/>
      <c r="R193" s="41"/>
      <c r="S193" s="41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41"/>
      <c r="S215" s="41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41"/>
      <c r="S216" s="41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x14ac:dyDescent="0.25">
      <c r="L217"/>
      <c r="M217"/>
      <c r="N217"/>
      <c r="O217"/>
      <c r="P217"/>
      <c r="R217" s="41"/>
      <c r="S217" s="41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ht="14.25" x14ac:dyDescent="0.2">
      <c r="L220"/>
      <c r="M220"/>
      <c r="N220"/>
      <c r="O220"/>
      <c r="P22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  <row r="221" spans="12:38" ht="14.25" x14ac:dyDescent="0.2">
      <c r="L221"/>
      <c r="M221"/>
      <c r="N221"/>
      <c r="O221"/>
      <c r="P221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/>
      <c r="AL221"/>
    </row>
  </sheetData>
  <sortState xmlns:xlrd2="http://schemas.microsoft.com/office/spreadsheetml/2017/richdata2" ref="X15:AT17">
    <sortCondition ref="X15: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2006-03-10T11:22:12Z</cp:lastPrinted>
  <dcterms:created xsi:type="dcterms:W3CDTF">2000-09-25T22:23:29Z</dcterms:created>
  <dcterms:modified xsi:type="dcterms:W3CDTF">2023-09-01T14:07:21Z</dcterms:modified>
</cp:coreProperties>
</file>